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К, КМ" sheetId="1" r:id="rId1"/>
    <sheet name="ЭЦВ" sheetId="2" r:id="rId2"/>
    <sheet name="цвц и Гном" sheetId="3" r:id="rId3"/>
  </sheets>
  <definedNames/>
  <calcPr fullCalcOnLoad="1"/>
</workbook>
</file>

<file path=xl/sharedStrings.xml><?xml version="1.0" encoding="utf-8"?>
<sst xmlns="http://schemas.openxmlformats.org/spreadsheetml/2006/main" count="429" uniqueCount="305">
  <si>
    <t>Наименование оборудования DAB</t>
  </si>
  <si>
    <r>
      <t xml:space="preserve">Мин. Цена </t>
    </r>
    <r>
      <rPr>
        <b/>
        <u val="single"/>
        <sz val="14"/>
        <color indexed="10"/>
        <rFont val="Calibri"/>
        <family val="2"/>
      </rPr>
      <t xml:space="preserve">оптовых </t>
    </r>
    <r>
      <rPr>
        <b/>
        <sz val="12"/>
        <color indexed="10"/>
        <rFont val="Calibri"/>
        <family val="2"/>
      </rPr>
      <t>продаж (от 100 тыс.)</t>
    </r>
  </si>
  <si>
    <r>
      <t xml:space="preserve">Мин. Цена </t>
    </r>
    <r>
      <rPr>
        <b/>
        <u val="single"/>
        <sz val="10"/>
        <color indexed="10"/>
        <rFont val="Calibri"/>
        <family val="2"/>
      </rPr>
      <t xml:space="preserve">розничных </t>
    </r>
    <r>
      <rPr>
        <b/>
        <sz val="10"/>
        <color indexed="10"/>
        <rFont val="Calibri"/>
        <family val="2"/>
      </rPr>
      <t>продаж (ниже -нельзя)</t>
    </r>
  </si>
  <si>
    <t>%</t>
  </si>
  <si>
    <t>Заводской</t>
  </si>
  <si>
    <t>от</t>
  </si>
  <si>
    <t>Вход</t>
  </si>
  <si>
    <t>Код</t>
  </si>
  <si>
    <t>прайс-лист 2014</t>
  </si>
  <si>
    <t>З.П-л.</t>
  </si>
  <si>
    <t>Цена ЭГМ</t>
  </si>
  <si>
    <t>Насосы для водо-теплоснабжения</t>
  </si>
  <si>
    <t>КНЗ</t>
  </si>
  <si>
    <t>Алтай</t>
  </si>
  <si>
    <t>Ливны</t>
  </si>
  <si>
    <t>оборудования</t>
  </si>
  <si>
    <t>(вкл. НДС)</t>
  </si>
  <si>
    <t>(вкл.НДС)</t>
  </si>
  <si>
    <t>насос</t>
  </si>
  <si>
    <t>агрегат</t>
  </si>
  <si>
    <t>РУБ.</t>
  </si>
  <si>
    <t>Консольные насосы</t>
  </si>
  <si>
    <t>К50-32-125</t>
  </si>
  <si>
    <r>
      <t xml:space="preserve">8177,5 </t>
    </r>
    <r>
      <rPr>
        <sz val="8"/>
        <rFont val="Arial"/>
        <family val="2"/>
      </rPr>
      <t>(2,2кВт)</t>
    </r>
  </si>
  <si>
    <r>
      <t xml:space="preserve">9739 </t>
    </r>
    <r>
      <rPr>
        <sz val="8"/>
        <rFont val="Arial"/>
        <family val="2"/>
      </rPr>
      <t>(2,2кВт)</t>
    </r>
  </si>
  <si>
    <t>1D1K1116A</t>
  </si>
  <si>
    <t>KDN 32-125.1    2.2</t>
  </si>
  <si>
    <t>К50-32-125а</t>
  </si>
  <si>
    <t>1D1K1115A</t>
  </si>
  <si>
    <t>KDN 32-125.1    1.5</t>
  </si>
  <si>
    <t>К65-50-125</t>
  </si>
  <si>
    <t>1D111117B</t>
  </si>
  <si>
    <t>KDN 32-125       3</t>
  </si>
  <si>
    <t>К65-50-125а</t>
  </si>
  <si>
    <r>
      <t xml:space="preserve">8848 </t>
    </r>
    <r>
      <rPr>
        <sz val="8"/>
        <rFont val="Arial"/>
        <family val="2"/>
      </rPr>
      <t>(2,2кВт)</t>
    </r>
  </si>
  <si>
    <t>К65-50-160</t>
  </si>
  <si>
    <t>1D231119B</t>
  </si>
  <si>
    <t>KDN 40-200    5.5</t>
  </si>
  <si>
    <t>К65-50-160а</t>
  </si>
  <si>
    <t>К80-65-160</t>
  </si>
  <si>
    <r>
      <t xml:space="preserve">16801 </t>
    </r>
    <r>
      <rPr>
        <sz val="8"/>
        <rFont val="Arial"/>
        <family val="2"/>
      </rPr>
      <t>(11кВт)</t>
    </r>
  </si>
  <si>
    <t>1D31111BB</t>
  </si>
  <si>
    <t>KDN 50-125     11</t>
  </si>
  <si>
    <t>К80-65-160а</t>
  </si>
  <si>
    <r>
      <t>13507</t>
    </r>
    <r>
      <rPr>
        <sz val="8"/>
        <rFont val="Arial"/>
        <family val="2"/>
      </rPr>
      <t xml:space="preserve"> (7,5кВт)</t>
    </r>
  </si>
  <si>
    <t>1D22111AB</t>
  </si>
  <si>
    <t>KDN 40-160    7.5</t>
  </si>
  <si>
    <t>К80-50-200</t>
  </si>
  <si>
    <t>1D33111CB</t>
  </si>
  <si>
    <t>KDN 50-200     15</t>
  </si>
  <si>
    <t>К80-50-200а</t>
  </si>
  <si>
    <t>1D22111BB</t>
  </si>
  <si>
    <t>KDN 40-160     11</t>
  </si>
  <si>
    <t>К100-80-160</t>
  </si>
  <si>
    <t>1D42111CB</t>
  </si>
  <si>
    <t>KDN 65-160     15</t>
  </si>
  <si>
    <t>К100-80-160а</t>
  </si>
  <si>
    <r>
      <t xml:space="preserve">26160 </t>
    </r>
    <r>
      <rPr>
        <sz val="8"/>
        <rFont val="Arial"/>
        <family val="2"/>
      </rPr>
      <t>(15 кВт)</t>
    </r>
  </si>
  <si>
    <t>1D42111BB</t>
  </si>
  <si>
    <t>KDN 65-160     11</t>
  </si>
  <si>
    <t>К100-65-200</t>
  </si>
  <si>
    <r>
      <t>39782</t>
    </r>
    <r>
      <rPr>
        <sz val="8"/>
        <rFont val="Arial"/>
        <family val="2"/>
      </rPr>
      <t xml:space="preserve"> (30кВт)</t>
    </r>
  </si>
  <si>
    <t>1D43111EB</t>
  </si>
  <si>
    <t>KDN 65-200     22</t>
  </si>
  <si>
    <t>К100-65-200а</t>
  </si>
  <si>
    <r>
      <t xml:space="preserve">33617 </t>
    </r>
    <r>
      <rPr>
        <sz val="8"/>
        <rFont val="Arial"/>
        <family val="2"/>
      </rPr>
      <t>(22кВт)</t>
    </r>
  </si>
  <si>
    <t>1D43111CB</t>
  </si>
  <si>
    <t>KDN 65-200     15</t>
  </si>
  <si>
    <t>К100-65-250</t>
  </si>
  <si>
    <r>
      <t xml:space="preserve">50691 </t>
    </r>
    <r>
      <rPr>
        <sz val="8"/>
        <rFont val="Arial"/>
        <family val="2"/>
      </rPr>
      <t>(45кВт)</t>
    </r>
  </si>
  <si>
    <t>1D44111GB</t>
  </si>
  <si>
    <t>KDN 65-250     37</t>
  </si>
  <si>
    <t>К100-65-250а</t>
  </si>
  <si>
    <r>
      <t xml:space="preserve">47410 </t>
    </r>
    <r>
      <rPr>
        <sz val="8"/>
        <rFont val="Arial"/>
        <family val="2"/>
      </rPr>
      <t>(37кВт)</t>
    </r>
  </si>
  <si>
    <t>1D43111FB</t>
  </si>
  <si>
    <t>KDN 65-200     30</t>
  </si>
  <si>
    <t>К150-125-250</t>
  </si>
  <si>
    <t>1D52111DB</t>
  </si>
  <si>
    <t>KDN 80-160  18.5</t>
  </si>
  <si>
    <t>К150-125-250а</t>
  </si>
  <si>
    <t>1D52111CB</t>
  </si>
  <si>
    <t>KDN 80-160     15</t>
  </si>
  <si>
    <t>К150-125-315</t>
  </si>
  <si>
    <t>1D52111FB</t>
  </si>
  <si>
    <t>KDN 80-160     30</t>
  </si>
  <si>
    <t>К150-125-315а</t>
  </si>
  <si>
    <t>1D52111EB</t>
  </si>
  <si>
    <t>KDN 80-160     22</t>
  </si>
  <si>
    <t>К200-150-250</t>
  </si>
  <si>
    <t>1D74111FD</t>
  </si>
  <si>
    <t>KDN 125-250         30</t>
  </si>
  <si>
    <t>К200-150-250а</t>
  </si>
  <si>
    <t>1D74111ED</t>
  </si>
  <si>
    <t>KDN 125-250         22</t>
  </si>
  <si>
    <t>К200-150-315</t>
  </si>
  <si>
    <t>1D63111HB</t>
  </si>
  <si>
    <t>KDN 100-200    45</t>
  </si>
  <si>
    <t>К200-150-315а</t>
  </si>
  <si>
    <t>1D63111GB</t>
  </si>
  <si>
    <t>KDN 100-200    37</t>
  </si>
  <si>
    <t>К200-150-400</t>
  </si>
  <si>
    <t>KDN 150-400/XXX/AW/BAQE/1/90/4</t>
  </si>
  <si>
    <t>по запросу</t>
  </si>
  <si>
    <t>К200-150-400а</t>
  </si>
  <si>
    <t>1FH8511LD</t>
  </si>
  <si>
    <t>KDN 150-400/XXX/AW/BAQE/1/75/4</t>
  </si>
  <si>
    <t>К290/30</t>
  </si>
  <si>
    <t>К290/30а</t>
  </si>
  <si>
    <t>К160/30</t>
  </si>
  <si>
    <t>К160/30а</t>
  </si>
  <si>
    <t>1D42111DB</t>
  </si>
  <si>
    <t>KDN 65-160  18.5</t>
  </si>
  <si>
    <t>К160/30б</t>
  </si>
  <si>
    <t xml:space="preserve">1К8-18 </t>
  </si>
  <si>
    <t xml:space="preserve">1К20-30 </t>
  </si>
  <si>
    <t>1D121119B</t>
  </si>
  <si>
    <t>KDN 32-160    5,5</t>
  </si>
  <si>
    <t xml:space="preserve">     К45/30 </t>
  </si>
  <si>
    <t xml:space="preserve">1К50-32-125 </t>
  </si>
  <si>
    <t>1К65-50-160</t>
  </si>
  <si>
    <t xml:space="preserve">1К80-50-200 </t>
  </si>
  <si>
    <t xml:space="preserve">1К80-65-160 </t>
  </si>
  <si>
    <t xml:space="preserve">1К100-65-200 </t>
  </si>
  <si>
    <t xml:space="preserve">1К100-65-250 </t>
  </si>
  <si>
    <t xml:space="preserve">1К100-80-160 </t>
  </si>
  <si>
    <t xml:space="preserve">1К150-125-315 </t>
  </si>
  <si>
    <t>Консольные моноблочные насосы</t>
  </si>
  <si>
    <t xml:space="preserve"> КМ50-32-125</t>
  </si>
  <si>
    <t>K 11/500 T</t>
  </si>
  <si>
    <t xml:space="preserve"> КМ50-32-125а</t>
  </si>
  <si>
    <t>K 30/100 T</t>
  </si>
  <si>
    <t xml:space="preserve"> КМ65-50-125</t>
  </si>
  <si>
    <r>
      <t xml:space="preserve">11278 </t>
    </r>
    <r>
      <rPr>
        <sz val="8"/>
        <rFont val="Arial"/>
        <family val="2"/>
      </rPr>
      <t>(3кВт)</t>
    </r>
  </si>
  <si>
    <t>K 18/500 T</t>
  </si>
  <si>
    <t xml:space="preserve"> КМ65-50-125а</t>
  </si>
  <si>
    <t>60145845</t>
  </si>
  <si>
    <t>K 14/400 T</t>
  </si>
  <si>
    <t xml:space="preserve"> КМ65-50-160</t>
  </si>
  <si>
    <t>K 40/400 T</t>
  </si>
  <si>
    <t xml:space="preserve"> КМ65-50-160а</t>
  </si>
  <si>
    <t xml:space="preserve"> КМ80-65-160</t>
  </si>
  <si>
    <t>K 20/1200 T</t>
  </si>
  <si>
    <t xml:space="preserve"> КМ80-65-160а</t>
  </si>
  <si>
    <t xml:space="preserve"> КМ80-50-200</t>
  </si>
  <si>
    <t>1D2311BBB</t>
  </si>
  <si>
    <t>NKP-G 40-200/210/A/BAQE /11/2</t>
  </si>
  <si>
    <t xml:space="preserve"> КМ80-50-200а</t>
  </si>
  <si>
    <t>K 40/800 T</t>
  </si>
  <si>
    <t xml:space="preserve"> КМ100-80-160</t>
  </si>
  <si>
    <t>1D4211BCB</t>
  </si>
  <si>
    <t>NKP-G 65-160/173/A/BAQE /15/2</t>
  </si>
  <si>
    <t xml:space="preserve"> КМ100-80-160а</t>
  </si>
  <si>
    <t>K 35/1200 T</t>
  </si>
  <si>
    <t xml:space="preserve"> КМ100-80-160б</t>
  </si>
  <si>
    <t>1D3111B9B</t>
  </si>
  <si>
    <t>NKP-G 50-125/135/A/BAQE/5,5/2</t>
  </si>
  <si>
    <t xml:space="preserve"> КМ100-65-200</t>
  </si>
  <si>
    <t>1D4311BEB</t>
  </si>
  <si>
    <t>NKP-G 65-200/200/A/BAQE/22/2</t>
  </si>
  <si>
    <t xml:space="preserve"> КМ100-65-200а</t>
  </si>
  <si>
    <t>1D4311BDB</t>
  </si>
  <si>
    <t>NKP-G 65-200/190/A/BAQE /18,5/2</t>
  </si>
  <si>
    <t xml:space="preserve"> КМ100-65-250</t>
  </si>
  <si>
    <t>1D4311BFB</t>
  </si>
  <si>
    <t>NKP-G 65-200/219/A/BAQE /30/2</t>
  </si>
  <si>
    <t xml:space="preserve"> КМ100-65-250а</t>
  </si>
  <si>
    <t xml:space="preserve"> КМ150-125-250</t>
  </si>
  <si>
    <t>1D5211BCB</t>
  </si>
  <si>
    <t>NKP-G 80-160/153/A/BAQE /15/2</t>
  </si>
  <si>
    <t xml:space="preserve"> КМ150-125-250а</t>
  </si>
  <si>
    <t>1D5211BBB</t>
  </si>
  <si>
    <t>NKP-G 80-160/147-127/A/BAQE/11/2</t>
  </si>
  <si>
    <t>Наименование насоса DAB</t>
  </si>
  <si>
    <t>Марка насоса ЭЦВ</t>
  </si>
  <si>
    <t>Вес,</t>
  </si>
  <si>
    <t>Номинальн. мощн. и ток</t>
  </si>
  <si>
    <t>Цена</t>
  </si>
  <si>
    <t>кг</t>
  </si>
  <si>
    <t>(кВт/А)</t>
  </si>
  <si>
    <t>(руб.)</t>
  </si>
  <si>
    <t>DAB</t>
  </si>
  <si>
    <t>руб с НДС (вкл. НДС)</t>
  </si>
  <si>
    <t>ЭЦВ 4-1,5-50</t>
  </si>
  <si>
    <t>0,75/5,1</t>
  </si>
  <si>
    <t>ЭЦВ 4-1,5-80</t>
  </si>
  <si>
    <t>1,1/6,2</t>
  </si>
  <si>
    <t>ЭЦВ 4-1,5-100</t>
  </si>
  <si>
    <t>ЭЦВ 4-2,5-50</t>
  </si>
  <si>
    <t>ЭЦВ 4-2.5-65</t>
  </si>
  <si>
    <t>ЭЦВ 4-2.5-80</t>
  </si>
  <si>
    <t>60117095</t>
  </si>
  <si>
    <t>CS4 C 19 - M - mot. 4OL (30 м кабеля в цене)</t>
  </si>
  <si>
    <t>CS4 C 19 - T - mot. 4OL   (30 м кабеля в цене)</t>
  </si>
  <si>
    <t>ЭЦВ 5-6.3-80</t>
  </si>
  <si>
    <t>2,8/8,2</t>
  </si>
  <si>
    <t>S4 E 20 - T</t>
  </si>
  <si>
    <t>ЭЦВ 5-6.3-120</t>
  </si>
  <si>
    <t>4/11,6</t>
  </si>
  <si>
    <t>ЭЦВ 6-6,3-40</t>
  </si>
  <si>
    <t>1,5/5,7</t>
  </si>
  <si>
    <t>ЭЦВ 6-6.3-60</t>
  </si>
  <si>
    <t>ЭЦВ 6-6.3-70</t>
  </si>
  <si>
    <t>2,8/7</t>
  </si>
  <si>
    <t>ЭЦВ 6-6.3-85</t>
  </si>
  <si>
    <t>ЭЦВ 6-6.3-105</t>
  </si>
  <si>
    <t>4,5/10,5</t>
  </si>
  <si>
    <t>ЭЦВ 6-6.3-125</t>
  </si>
  <si>
    <t>ЭЦВ 6-6.3-140</t>
  </si>
  <si>
    <t>ЭЦВ 6-6,3-160</t>
  </si>
  <si>
    <t>5,5/12,7</t>
  </si>
  <si>
    <t>ЭЦВ 6-6.3-180</t>
  </si>
  <si>
    <t>ЭЦВ 6-6.3-225</t>
  </si>
  <si>
    <t>8/18,3</t>
  </si>
  <si>
    <t>ЭЦВ 6-4-90</t>
  </si>
  <si>
    <t>ЭЦВ 6-4-130</t>
  </si>
  <si>
    <t>ЭЦВ 6-4-190</t>
  </si>
  <si>
    <t>ЭЦВ 6-10-50</t>
  </si>
  <si>
    <t>ЭЦВ 6-10-80</t>
  </si>
  <si>
    <t>S4 E 36 - T   -  mot. 4OL</t>
  </si>
  <si>
    <t>ЭЦВ 6-10-90</t>
  </si>
  <si>
    <t>ЭЦВ 6-10-110</t>
  </si>
  <si>
    <t xml:space="preserve">S6 B9  </t>
  </si>
  <si>
    <t>ЭЦВ 6-10-111</t>
  </si>
  <si>
    <t>S6 B10</t>
  </si>
  <si>
    <t>ЭЦВ 6-10-112</t>
  </si>
  <si>
    <t>S6 B11</t>
  </si>
  <si>
    <t>ЭЦВ 6-10-113</t>
  </si>
  <si>
    <t>11/24,8</t>
  </si>
  <si>
    <t>S6 B12</t>
  </si>
  <si>
    <t>ЭЦВ 6-10-114</t>
  </si>
  <si>
    <t>S6 B13</t>
  </si>
  <si>
    <t>ЭЦВ 6-10-115</t>
  </si>
  <si>
    <t>S6 B14</t>
  </si>
  <si>
    <t>ЭЦВ 6-10-116</t>
  </si>
  <si>
    <t>S6 B15</t>
  </si>
  <si>
    <t>ЭЦВ 6-10-117</t>
  </si>
  <si>
    <t>S6 B16</t>
  </si>
  <si>
    <t>ЭЦВ 6-10-118</t>
  </si>
  <si>
    <t>S6 B17</t>
  </si>
  <si>
    <t>ЭЦВ 6-10-119</t>
  </si>
  <si>
    <t>S6 B18</t>
  </si>
  <si>
    <t>ЭЦВ 6-10-120</t>
  </si>
  <si>
    <t>9/19,5</t>
  </si>
  <si>
    <t>S6 B19</t>
  </si>
  <si>
    <t>ЭЦВ 6-10-121</t>
  </si>
  <si>
    <t>S6 B20</t>
  </si>
  <si>
    <t>ЭЦВ 6-10-122</t>
  </si>
  <si>
    <t>11/24,2</t>
  </si>
  <si>
    <t>S6 B21</t>
  </si>
  <si>
    <t>ЭЦВ 6-10-123</t>
  </si>
  <si>
    <t>S6 B22</t>
  </si>
  <si>
    <t>ЭЦВ 6-10-124</t>
  </si>
  <si>
    <t>S6 B23</t>
  </si>
  <si>
    <t>ЭЦВ 6-10-140</t>
  </si>
  <si>
    <t>ЭЦВ 8-25-100</t>
  </si>
  <si>
    <t>S6 F10</t>
  </si>
  <si>
    <t>ЭЦВ 8-25-101</t>
  </si>
  <si>
    <t>13/28,7</t>
  </si>
  <si>
    <t>ЭЦВ 8-25-102</t>
  </si>
  <si>
    <t>ЭЦВ 8-25-103</t>
  </si>
  <si>
    <t>16/35,6</t>
  </si>
  <si>
    <t>ЭЦВ 8-25-104</t>
  </si>
  <si>
    <t>22/48,5</t>
  </si>
  <si>
    <t>ЭЦВ 8-25-105</t>
  </si>
  <si>
    <t>ЭЦВ 8-25-106</t>
  </si>
  <si>
    <t>ЭЦВ 8-25-107</t>
  </si>
  <si>
    <t>ЭЦВ 8-25-108</t>
  </si>
  <si>
    <t>32/66</t>
  </si>
  <si>
    <t>ЭЦВ 8-25-109</t>
  </si>
  <si>
    <t>ЭЦВ 8-25-110</t>
  </si>
  <si>
    <t>20/43</t>
  </si>
  <si>
    <t>ЭЦВ 8-25-111</t>
  </si>
  <si>
    <t>ЭЦВ 8-25-112</t>
  </si>
  <si>
    <t>45/92,5</t>
  </si>
  <si>
    <t>ЭЦВ 8-25-113</t>
  </si>
  <si>
    <t>ЭЦВ 8-25-114</t>
  </si>
  <si>
    <t>65/132</t>
  </si>
  <si>
    <t>ЭЦВ 8-25-115</t>
  </si>
  <si>
    <t>18,5/41,2</t>
  </si>
  <si>
    <t>ЭЦВ 8-25-116</t>
  </si>
  <si>
    <t>ЭЦВ 8-25-117</t>
  </si>
  <si>
    <t>ЭЦВ 8-25-118</t>
  </si>
  <si>
    <t>ЭЦВ 8-25-119</t>
  </si>
  <si>
    <t>ЭЦВ 8-25-120</t>
  </si>
  <si>
    <t>ЭЦВ 8-25-121</t>
  </si>
  <si>
    <t>ЭЦВ 8-25-150</t>
  </si>
  <si>
    <t>S6 F16</t>
  </si>
  <si>
    <r>
      <t xml:space="preserve">Цифра после букв в названии DAB  обозначает  диаметр корпуса насоса!!!
</t>
    </r>
    <r>
      <rPr>
        <i/>
        <sz val="12"/>
        <rFont val="Arial"/>
        <family val="2"/>
      </rPr>
      <t xml:space="preserve">А у насосов   ЭЦВ -  цифра после букв в названии - диаметр обсадной трубы (скважины)!
</t>
    </r>
  </si>
  <si>
    <t>16. НАСОСЫ ДЛЯ ГОРЯЧЕЙ ВОДЫ</t>
  </si>
  <si>
    <t xml:space="preserve">Эл.насос ЦВЦ -Т  6,3-3,5    </t>
  </si>
  <si>
    <t>ALM 500 M  220 B</t>
  </si>
  <si>
    <t>ALM 500 T 380 В</t>
  </si>
  <si>
    <t>17. Насосы для прочих взвешенных веществ</t>
  </si>
  <si>
    <t>Насосы DAB с поплавком и кабелем</t>
  </si>
  <si>
    <t>Мин.Розница</t>
  </si>
  <si>
    <t>Мин. Опт</t>
  </si>
  <si>
    <t>Цена вход с НДС</t>
  </si>
  <si>
    <t>NOVA180 M-A  расход 3 м3/ч; напор -3 м</t>
  </si>
  <si>
    <t>Verty nova 200M  расход 4 м3/ч; напор -5 м</t>
  </si>
  <si>
    <t>NOVA300 M-A  расход 7 м3/ч; напор -4 м</t>
  </si>
  <si>
    <t>Эл.насос  Гном  6 - 10</t>
  </si>
  <si>
    <t>Эл.насос  Гном  6 - 10 Д</t>
  </si>
  <si>
    <t>Эл.насос Мини ГНОМ7-7 220в.</t>
  </si>
  <si>
    <t>Nova-600 M-A   расход 8 м3/ч; напор -7  м</t>
  </si>
  <si>
    <t>Verty nova 400M  расход 7 м3/ч; напор - 6  м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</si>
</sst>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0"/>
    <numFmt numFmtId="168" formatCode="0"/>
    <numFmt numFmtId="169" formatCode="#,##0.00"/>
  </numFmts>
  <fonts count="28"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1"/>
      <color indexed="6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sz val="12"/>
      <color indexed="63"/>
      <name val="Tahoma"/>
      <family val="2"/>
    </font>
    <font>
      <sz val="9"/>
      <color indexed="8"/>
      <name val="Calibri"/>
      <family val="2"/>
    </font>
    <font>
      <sz val="12"/>
      <name val="Tahoma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sz val="8"/>
      <name val="Antiqua"/>
      <family val="0"/>
    </font>
    <font>
      <sz val="12"/>
      <name val="Antiqua"/>
      <family val="0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2" borderId="0" applyNumberFormat="0" applyBorder="0" applyAlignment="0" applyProtection="0"/>
    <xf numFmtId="164" fontId="8" fillId="3" borderId="0" applyNumberFormat="0" applyBorder="0" applyAlignment="0" applyProtection="0"/>
  </cellStyleXfs>
  <cellXfs count="161">
    <xf numFmtId="164" fontId="0" fillId="0" borderId="0" xfId="0" applyAlignment="1">
      <alignment/>
    </xf>
    <xf numFmtId="165" fontId="1" fillId="4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/>
    </xf>
    <xf numFmtId="166" fontId="3" fillId="2" borderId="4" xfId="20" applyNumberFormat="1" applyFont="1" applyFill="1" applyBorder="1" applyAlignment="1" applyProtection="1">
      <alignment horizontal="center" vertical="center" wrapText="1"/>
      <protection/>
    </xf>
    <xf numFmtId="166" fontId="6" fillId="6" borderId="4" xfId="21" applyNumberFormat="1" applyFont="1" applyFill="1" applyBorder="1" applyAlignment="1" applyProtection="1">
      <alignment horizontal="center" vertical="center" wrapText="1"/>
      <protection/>
    </xf>
    <xf numFmtId="164" fontId="9" fillId="6" borderId="3" xfId="21" applyNumberFormat="1" applyFont="1" applyFill="1" applyBorder="1" applyAlignment="1" applyProtection="1">
      <alignment horizontal="center"/>
      <protection/>
    </xf>
    <xf numFmtId="166" fontId="10" fillId="7" borderId="1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/>
    </xf>
    <xf numFmtId="164" fontId="9" fillId="6" borderId="6" xfId="21" applyNumberFormat="1" applyFont="1" applyFill="1" applyBorder="1" applyAlignment="1" applyProtection="1">
      <alignment horizontal="center"/>
      <protection/>
    </xf>
    <xf numFmtId="166" fontId="10" fillId="7" borderId="5" xfId="0" applyNumberFormat="1" applyFont="1" applyFill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12" fillId="8" borderId="10" xfId="0" applyFont="1" applyFill="1" applyBorder="1" applyAlignment="1">
      <alignment horizontal="center"/>
    </xf>
    <xf numFmtId="164" fontId="12" fillId="2" borderId="10" xfId="0" applyFont="1" applyFill="1" applyBorder="1" applyAlignment="1">
      <alignment horizontal="center"/>
    </xf>
    <xf numFmtId="164" fontId="12" fillId="9" borderId="10" xfId="0" applyFont="1" applyFill="1" applyBorder="1" applyAlignment="1">
      <alignment horizontal="center"/>
    </xf>
    <xf numFmtId="166" fontId="9" fillId="2" borderId="11" xfId="20" applyNumberFormat="1" applyFont="1" applyFill="1" applyBorder="1" applyAlignment="1" applyProtection="1">
      <alignment horizontal="center"/>
      <protection/>
    </xf>
    <xf numFmtId="166" fontId="9" fillId="6" borderId="11" xfId="21" applyNumberFormat="1" applyFont="1" applyFill="1" applyBorder="1" applyAlignment="1" applyProtection="1">
      <alignment horizontal="center"/>
      <protection/>
    </xf>
    <xf numFmtId="164" fontId="11" fillId="0" borderId="10" xfId="0" applyFont="1" applyBorder="1" applyAlignment="1">
      <alignment horizontal="center"/>
    </xf>
    <xf numFmtId="164" fontId="0" fillId="8" borderId="10" xfId="0" applyFont="1" applyFill="1" applyBorder="1" applyAlignment="1">
      <alignment horizontal="center" wrapText="1"/>
    </xf>
    <xf numFmtId="164" fontId="0" fillId="2" borderId="10" xfId="0" applyFont="1" applyFill="1" applyBorder="1" applyAlignment="1">
      <alignment horizontal="center" wrapText="1"/>
    </xf>
    <xf numFmtId="164" fontId="0" fillId="9" borderId="10" xfId="0" applyFont="1" applyFill="1" applyBorder="1" applyAlignment="1">
      <alignment horizontal="center" wrapText="1"/>
    </xf>
    <xf numFmtId="165" fontId="2" fillId="4" borderId="12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166" fontId="9" fillId="2" borderId="14" xfId="20" applyNumberFormat="1" applyFont="1" applyFill="1" applyBorder="1" applyAlignment="1" applyProtection="1">
      <alignment horizontal="center"/>
      <protection/>
    </xf>
    <xf numFmtId="166" fontId="9" fillId="6" borderId="14" xfId="21" applyNumberFormat="1" applyFont="1" applyFill="1" applyBorder="1" applyAlignment="1" applyProtection="1">
      <alignment horizontal="center"/>
      <protection/>
    </xf>
    <xf numFmtId="164" fontId="9" fillId="6" borderId="13" xfId="21" applyNumberFormat="1" applyFont="1" applyFill="1" applyBorder="1" applyAlignment="1" applyProtection="1">
      <alignment/>
      <protection/>
    </xf>
    <xf numFmtId="166" fontId="10" fillId="7" borderId="12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 vertical="center"/>
    </xf>
    <xf numFmtId="164" fontId="13" fillId="0" borderId="16" xfId="0" applyFont="1" applyBorder="1" applyAlignment="1">
      <alignment horizontal="left" vertical="center" wrapText="1" indent="1"/>
    </xf>
    <xf numFmtId="164" fontId="13" fillId="0" borderId="16" xfId="0" applyFont="1" applyBorder="1" applyAlignment="1">
      <alignment horizontal="center" vertical="center" wrapText="1"/>
    </xf>
    <xf numFmtId="164" fontId="13" fillId="0" borderId="17" xfId="0" applyFont="1" applyBorder="1" applyAlignment="1">
      <alignment horizontal="center" wrapText="1"/>
    </xf>
    <xf numFmtId="166" fontId="0" fillId="8" borderId="10" xfId="0" applyNumberFormat="1" applyFont="1" applyFill="1" applyBorder="1" applyAlignment="1">
      <alignment horizontal="center"/>
    </xf>
    <xf numFmtId="166" fontId="0" fillId="8" borderId="10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 wrapText="1"/>
    </xf>
    <xf numFmtId="166" fontId="0" fillId="2" borderId="10" xfId="0" applyNumberFormat="1" applyFont="1" applyFill="1" applyBorder="1" applyAlignment="1">
      <alignment horizontal="center"/>
    </xf>
    <xf numFmtId="166" fontId="0" fillId="9" borderId="10" xfId="0" applyNumberFormat="1" applyFill="1" applyBorder="1" applyAlignment="1">
      <alignment horizontal="center"/>
    </xf>
    <xf numFmtId="165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/>
    </xf>
    <xf numFmtId="166" fontId="2" fillId="4" borderId="10" xfId="0" applyNumberFormat="1" applyFont="1" applyFill="1" applyBorder="1" applyAlignment="1">
      <alignment/>
    </xf>
    <xf numFmtId="166" fontId="16" fillId="2" borderId="10" xfId="20" applyNumberFormat="1" applyFont="1" applyFill="1" applyBorder="1" applyAlignment="1" applyProtection="1">
      <alignment/>
      <protection/>
    </xf>
    <xf numFmtId="166" fontId="16" fillId="6" borderId="10" xfId="21" applyNumberFormat="1" applyFont="1" applyFill="1" applyBorder="1" applyAlignment="1" applyProtection="1">
      <alignment/>
      <protection/>
    </xf>
    <xf numFmtId="167" fontId="16" fillId="6" borderId="10" xfId="21" applyNumberFormat="1" applyFont="1" applyFill="1" applyBorder="1" applyAlignment="1" applyProtection="1">
      <alignment/>
      <protection/>
    </xf>
    <xf numFmtId="166" fontId="2" fillId="7" borderId="10" xfId="0" applyNumberFormat="1" applyFont="1" applyFill="1" applyBorder="1" applyAlignment="1">
      <alignment/>
    </xf>
    <xf numFmtId="164" fontId="13" fillId="0" borderId="10" xfId="0" applyFont="1" applyBorder="1" applyAlignment="1">
      <alignment horizontal="left" vertical="center" wrapText="1" indent="1"/>
    </xf>
    <xf numFmtId="164" fontId="13" fillId="0" borderId="10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 wrapText="1"/>
    </xf>
    <xf numFmtId="166" fontId="0" fillId="9" borderId="18" xfId="0" applyNumberFormat="1" applyFill="1" applyBorder="1" applyAlignment="1">
      <alignment horizontal="center"/>
    </xf>
    <xf numFmtId="164" fontId="0" fillId="0" borderId="10" xfId="0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8" borderId="10" xfId="0" applyFill="1" applyBorder="1" applyAlignment="1">
      <alignment/>
    </xf>
    <xf numFmtId="164" fontId="13" fillId="0" borderId="0" xfId="0" applyFont="1" applyBorder="1" applyAlignment="1">
      <alignment horizontal="left"/>
    </xf>
    <xf numFmtId="166" fontId="13" fillId="8" borderId="10" xfId="0" applyNumberFormat="1" applyFont="1" applyFill="1" applyBorder="1" applyAlignment="1">
      <alignment horizontal="center"/>
    </xf>
    <xf numFmtId="166" fontId="13" fillId="8" borderId="18" xfId="0" applyNumberFormat="1" applyFont="1" applyFill="1" applyBorder="1" applyAlignment="1">
      <alignment horizontal="center" vertical="center" wrapText="1"/>
    </xf>
    <xf numFmtId="164" fontId="0" fillId="9" borderId="10" xfId="0" applyFill="1" applyBorder="1" applyAlignment="1">
      <alignment/>
    </xf>
    <xf numFmtId="166" fontId="13" fillId="8" borderId="0" xfId="0" applyNumberFormat="1" applyFont="1" applyFill="1" applyBorder="1" applyAlignment="1">
      <alignment horizontal="center"/>
    </xf>
    <xf numFmtId="164" fontId="13" fillId="0" borderId="19" xfId="0" applyFont="1" applyBorder="1" applyAlignment="1">
      <alignment horizontal="left" vertical="center" wrapText="1" indent="1"/>
    </xf>
    <xf numFmtId="164" fontId="13" fillId="0" borderId="18" xfId="0" applyFont="1" applyBorder="1" applyAlignment="1">
      <alignment horizontal="center" vertical="center" wrapText="1"/>
    </xf>
    <xf numFmtId="164" fontId="13" fillId="0" borderId="16" xfId="0" applyFont="1" applyBorder="1" applyAlignment="1">
      <alignment horizontal="center" wrapText="1"/>
    </xf>
    <xf numFmtId="166" fontId="13" fillId="8" borderId="20" xfId="0" applyNumberFormat="1" applyFont="1" applyFill="1" applyBorder="1" applyAlignment="1">
      <alignment horizontal="center" vertical="center" wrapText="1"/>
    </xf>
    <xf numFmtId="164" fontId="13" fillId="0" borderId="21" xfId="0" applyFont="1" applyBorder="1" applyAlignment="1">
      <alignment horizontal="left" vertical="center" wrapText="1" indent="1"/>
    </xf>
    <xf numFmtId="164" fontId="13" fillId="0" borderId="21" xfId="0" applyFont="1" applyBorder="1" applyAlignment="1">
      <alignment horizontal="center" vertical="center" wrapText="1"/>
    </xf>
    <xf numFmtId="164" fontId="13" fillId="0" borderId="22" xfId="0" applyFont="1" applyBorder="1" applyAlignment="1">
      <alignment horizontal="center" vertical="center" wrapText="1"/>
    </xf>
    <xf numFmtId="164" fontId="13" fillId="0" borderId="21" xfId="0" applyFont="1" applyBorder="1" applyAlignment="1">
      <alignment horizontal="center" wrapText="1"/>
    </xf>
    <xf numFmtId="166" fontId="13" fillId="8" borderId="22" xfId="0" applyNumberFormat="1" applyFont="1" applyFill="1" applyBorder="1" applyAlignment="1">
      <alignment horizontal="center"/>
    </xf>
    <xf numFmtId="166" fontId="13" fillId="8" borderId="23" xfId="0" applyNumberFormat="1" applyFont="1" applyFill="1" applyBorder="1" applyAlignment="1">
      <alignment horizontal="center" vertical="center" wrapText="1"/>
    </xf>
    <xf numFmtId="164" fontId="0" fillId="2" borderId="21" xfId="0" applyFill="1" applyBorder="1" applyAlignment="1">
      <alignment/>
    </xf>
    <xf numFmtId="164" fontId="0" fillId="9" borderId="21" xfId="0" applyFill="1" applyBorder="1" applyAlignment="1">
      <alignment/>
    </xf>
    <xf numFmtId="164" fontId="12" fillId="0" borderId="15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8" borderId="10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9" borderId="10" xfId="0" applyFill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164" fontId="0" fillId="10" borderId="10" xfId="0" applyFont="1" applyFill="1" applyBorder="1" applyAlignment="1">
      <alignment/>
    </xf>
    <xf numFmtId="165" fontId="15" fillId="10" borderId="10" xfId="0" applyNumberFormat="1" applyFont="1" applyFill="1" applyBorder="1" applyAlignment="1">
      <alignment horizontal="center"/>
    </xf>
    <xf numFmtId="164" fontId="15" fillId="10" borderId="10" xfId="0" applyNumberFormat="1" applyFont="1" applyFill="1" applyBorder="1" applyAlignment="1">
      <alignment/>
    </xf>
    <xf numFmtId="166" fontId="2" fillId="10" borderId="10" xfId="0" applyNumberFormat="1" applyFont="1" applyFill="1" applyBorder="1" applyAlignment="1">
      <alignment/>
    </xf>
    <xf numFmtId="166" fontId="16" fillId="10" borderId="10" xfId="20" applyNumberFormat="1" applyFont="1" applyFill="1" applyBorder="1" applyAlignment="1" applyProtection="1">
      <alignment/>
      <protection/>
    </xf>
    <xf numFmtId="166" fontId="16" fillId="10" borderId="10" xfId="21" applyNumberFormat="1" applyFont="1" applyFill="1" applyBorder="1" applyAlignment="1" applyProtection="1">
      <alignment/>
      <protection/>
    </xf>
    <xf numFmtId="167" fontId="16" fillId="10" borderId="10" xfId="21" applyNumberFormat="1" applyFont="1" applyFill="1" applyBorder="1" applyAlignment="1" applyProtection="1">
      <alignment/>
      <protection/>
    </xf>
    <xf numFmtId="164" fontId="13" fillId="0" borderId="10" xfId="0" applyNumberFormat="1" applyFont="1" applyBorder="1" applyAlignment="1">
      <alignment/>
    </xf>
    <xf numFmtId="164" fontId="0" fillId="0" borderId="0" xfId="0" applyBorder="1" applyAlignment="1">
      <alignment horizontal="center" wrapText="1"/>
    </xf>
    <xf numFmtId="164" fontId="0" fillId="11" borderId="0" xfId="0" applyFill="1" applyAlignment="1">
      <alignment horizontal="left"/>
    </xf>
    <xf numFmtId="165" fontId="1" fillId="4" borderId="4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9" fillId="2" borderId="3" xfId="20" applyNumberFormat="1" applyFont="1" applyFill="1" applyBorder="1" applyAlignment="1" applyProtection="1">
      <alignment horizontal="center"/>
      <protection/>
    </xf>
    <xf numFmtId="164" fontId="9" fillId="6" borderId="24" xfId="21" applyNumberFormat="1" applyFont="1" applyFill="1" applyBorder="1" applyAlignment="1" applyProtection="1">
      <alignment horizontal="center"/>
      <protection/>
    </xf>
    <xf numFmtId="166" fontId="10" fillId="11" borderId="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 vertical="center"/>
    </xf>
    <xf numFmtId="164" fontId="9" fillId="2" borderId="6" xfId="20" applyNumberFormat="1" applyFont="1" applyFill="1" applyBorder="1" applyAlignment="1" applyProtection="1">
      <alignment horizontal="center"/>
      <protection/>
    </xf>
    <xf numFmtId="164" fontId="9" fillId="6" borderId="0" xfId="21" applyNumberFormat="1" applyFont="1" applyFill="1" applyBorder="1" applyAlignment="1" applyProtection="1">
      <alignment horizontal="center"/>
      <protection/>
    </xf>
    <xf numFmtId="166" fontId="10" fillId="11" borderId="5" xfId="0" applyNumberFormat="1" applyFont="1" applyFill="1" applyBorder="1" applyAlignment="1">
      <alignment horizontal="center"/>
    </xf>
    <xf numFmtId="164" fontId="17" fillId="11" borderId="10" xfId="0" applyFont="1" applyFill="1" applyBorder="1" applyAlignment="1">
      <alignment horizontal="left" vertical="center" wrapText="1"/>
    </xf>
    <xf numFmtId="164" fontId="17" fillId="11" borderId="21" xfId="0" applyFont="1" applyFill="1" applyBorder="1" applyAlignment="1">
      <alignment horizontal="center" vertical="center" wrapText="1"/>
    </xf>
    <xf numFmtId="164" fontId="17" fillId="11" borderId="16" xfId="0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/>
    </xf>
    <xf numFmtId="164" fontId="18" fillId="11" borderId="10" xfId="0" applyFont="1" applyFill="1" applyBorder="1" applyAlignment="1">
      <alignment horizontal="left" vertical="center" wrapText="1"/>
    </xf>
    <xf numFmtId="164" fontId="18" fillId="11" borderId="10" xfId="0" applyFont="1" applyFill="1" applyBorder="1" applyAlignment="1">
      <alignment horizontal="center" vertical="center" wrapText="1"/>
    </xf>
    <xf numFmtId="166" fontId="18" fillId="11" borderId="10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/>
    </xf>
    <xf numFmtId="164" fontId="9" fillId="2" borderId="13" xfId="20" applyNumberFormat="1" applyFont="1" applyFill="1" applyBorder="1" applyAlignment="1" applyProtection="1">
      <alignment/>
      <protection/>
    </xf>
    <xf numFmtId="164" fontId="9" fillId="6" borderId="25" xfId="21" applyNumberFormat="1" applyFont="1" applyFill="1" applyBorder="1" applyAlignment="1" applyProtection="1">
      <alignment/>
      <protection/>
    </xf>
    <xf numFmtId="166" fontId="10" fillId="11" borderId="12" xfId="0" applyNumberFormat="1" applyFont="1" applyFill="1" applyBorder="1" applyAlignment="1">
      <alignment horizontal="center"/>
    </xf>
    <xf numFmtId="164" fontId="0" fillId="11" borderId="16" xfId="0" applyFill="1" applyBorder="1" applyAlignment="1">
      <alignment/>
    </xf>
    <xf numFmtId="164" fontId="0" fillId="11" borderId="10" xfId="0" applyFill="1" applyBorder="1" applyAlignment="1">
      <alignment/>
    </xf>
    <xf numFmtId="164" fontId="19" fillId="11" borderId="10" xfId="0" applyFont="1" applyFill="1" applyBorder="1" applyAlignment="1">
      <alignment horizontal="left" vertical="center" wrapText="1"/>
    </xf>
    <xf numFmtId="164" fontId="19" fillId="11" borderId="10" xfId="0" applyFont="1" applyFill="1" applyBorder="1" applyAlignment="1">
      <alignment horizontal="center" vertical="center" wrapText="1"/>
    </xf>
    <xf numFmtId="166" fontId="19" fillId="11" borderId="18" xfId="0" applyNumberFormat="1" applyFont="1" applyFill="1" applyBorder="1" applyAlignment="1">
      <alignment horizontal="center" vertical="center" wrapText="1"/>
    </xf>
    <xf numFmtId="166" fontId="2" fillId="11" borderId="10" xfId="0" applyNumberFormat="1" applyFont="1" applyFill="1" applyBorder="1" applyAlignment="1">
      <alignment/>
    </xf>
    <xf numFmtId="167" fontId="16" fillId="2" borderId="10" xfId="20" applyNumberFormat="1" applyFont="1" applyFill="1" applyBorder="1" applyAlignment="1" applyProtection="1">
      <alignment/>
      <protection/>
    </xf>
    <xf numFmtId="167" fontId="16" fillId="6" borderId="18" xfId="21" applyNumberFormat="1" applyFont="1" applyFill="1" applyBorder="1" applyAlignment="1" applyProtection="1">
      <alignment/>
      <protection/>
    </xf>
    <xf numFmtId="166" fontId="2" fillId="11" borderId="10" xfId="0" applyNumberFormat="1" applyFont="1" applyFill="1" applyBorder="1" applyAlignment="1">
      <alignment/>
    </xf>
    <xf numFmtId="164" fontId="20" fillId="0" borderId="0" xfId="0" applyFont="1" applyAlignment="1">
      <alignment/>
    </xf>
    <xf numFmtId="164" fontId="0" fillId="11" borderId="0" xfId="0" applyFill="1" applyAlignment="1">
      <alignment/>
    </xf>
    <xf numFmtId="164" fontId="0" fillId="0" borderId="0" xfId="0" applyAlignment="1">
      <alignment/>
    </xf>
    <xf numFmtId="164" fontId="0" fillId="6" borderId="0" xfId="0" applyFill="1" applyAlignment="1">
      <alignment/>
    </xf>
    <xf numFmtId="166" fontId="19" fillId="11" borderId="10" xfId="0" applyNumberFormat="1" applyFont="1" applyFill="1" applyBorder="1" applyAlignment="1">
      <alignment horizontal="center" vertical="center" wrapText="1"/>
    </xf>
    <xf numFmtId="164" fontId="21" fillId="11" borderId="10" xfId="0" applyFont="1" applyFill="1" applyBorder="1" applyAlignment="1">
      <alignment horizontal="left" vertical="center" wrapText="1"/>
    </xf>
    <xf numFmtId="164" fontId="21" fillId="11" borderId="10" xfId="0" applyFont="1" applyFill="1" applyBorder="1" applyAlignment="1">
      <alignment horizontal="center" vertical="center" wrapText="1"/>
    </xf>
    <xf numFmtId="166" fontId="21" fillId="11" borderId="10" xfId="0" applyNumberFormat="1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6" fontId="18" fillId="11" borderId="21" xfId="0" applyNumberFormat="1" applyFont="1" applyFill="1" applyBorder="1" applyAlignment="1">
      <alignment horizontal="center" vertical="center" wrapText="1"/>
    </xf>
    <xf numFmtId="164" fontId="19" fillId="11" borderId="18" xfId="0" applyFont="1" applyFill="1" applyBorder="1" applyAlignment="1">
      <alignment horizontal="left" vertical="center" wrapText="1"/>
    </xf>
    <xf numFmtId="166" fontId="16" fillId="6" borderId="18" xfId="21" applyNumberFormat="1" applyFont="1" applyFill="1" applyBorder="1" applyAlignment="1" applyProtection="1">
      <alignment/>
      <protection/>
    </xf>
    <xf numFmtId="164" fontId="22" fillId="0" borderId="0" xfId="0" applyFont="1" applyBorder="1" applyAlignment="1">
      <alignment horizontal="center" wrapText="1"/>
    </xf>
    <xf numFmtId="164" fontId="12" fillId="11" borderId="10" xfId="0" applyFont="1" applyFill="1" applyBorder="1" applyAlignment="1">
      <alignment horizontal="center"/>
    </xf>
    <xf numFmtId="168" fontId="12" fillId="0" borderId="26" xfId="0" applyNumberFormat="1" applyFont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/>
    </xf>
    <xf numFmtId="168" fontId="0" fillId="0" borderId="26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/>
    </xf>
    <xf numFmtId="164" fontId="15" fillId="11" borderId="10" xfId="0" applyNumberFormat="1" applyFont="1" applyFill="1" applyBorder="1" applyAlignment="1">
      <alignment/>
    </xf>
    <xf numFmtId="169" fontId="15" fillId="6" borderId="10" xfId="0" applyNumberFormat="1" applyFont="1" applyFill="1" applyBorder="1" applyAlignment="1">
      <alignment horizontal="center"/>
    </xf>
    <xf numFmtId="168" fontId="15" fillId="12" borderId="10" xfId="0" applyNumberFormat="1" applyFont="1" applyFill="1" applyBorder="1" applyAlignment="1">
      <alignment horizontal="center"/>
    </xf>
    <xf numFmtId="166" fontId="15" fillId="11" borderId="10" xfId="0" applyNumberFormat="1" applyFont="1" applyFill="1" applyBorder="1" applyAlignment="1">
      <alignment/>
    </xf>
    <xf numFmtId="164" fontId="15" fillId="0" borderId="10" xfId="0" applyFont="1" applyBorder="1" applyAlignment="1">
      <alignment/>
    </xf>
    <xf numFmtId="164" fontId="15" fillId="11" borderId="0" xfId="0" applyNumberFormat="1" applyFont="1" applyFill="1" applyBorder="1" applyAlignment="1">
      <alignment/>
    </xf>
    <xf numFmtId="168" fontId="15" fillId="12" borderId="21" xfId="0" applyNumberFormat="1" applyFont="1" applyFill="1" applyBorder="1" applyAlignment="1">
      <alignment horizontal="center"/>
    </xf>
    <xf numFmtId="166" fontId="15" fillId="11" borderId="0" xfId="0" applyNumberFormat="1" applyFont="1" applyFill="1" applyBorder="1" applyAlignment="1">
      <alignment/>
    </xf>
    <xf numFmtId="164" fontId="24" fillId="0" borderId="10" xfId="0" applyFont="1" applyBorder="1" applyAlignment="1">
      <alignment/>
    </xf>
    <xf numFmtId="164" fontId="0" fillId="0" borderId="26" xfId="0" applyFont="1" applyFill="1" applyBorder="1" applyAlignment="1">
      <alignment horizontal="right"/>
    </xf>
    <xf numFmtId="164" fontId="0" fillId="0" borderId="10" xfId="0" applyFont="1" applyFill="1" applyBorder="1" applyAlignment="1">
      <alignment horizontal="right"/>
    </xf>
    <xf numFmtId="164" fontId="0" fillId="11" borderId="10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center"/>
    </xf>
    <xf numFmtId="168" fontId="10" fillId="12" borderId="21" xfId="0" applyNumberFormat="1" applyFont="1" applyFill="1" applyBorder="1" applyAlignment="1">
      <alignment horizontal="center"/>
    </xf>
    <xf numFmtId="164" fontId="15" fillId="11" borderId="1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14" fillId="11" borderId="10" xfId="0" applyNumberFormat="1" applyFont="1" applyFill="1" applyBorder="1" applyAlignment="1">
      <alignment/>
    </xf>
    <xf numFmtId="166" fontId="25" fillId="6" borderId="10" xfId="21" applyNumberFormat="1" applyFont="1" applyFill="1" applyBorder="1" applyAlignment="1" applyProtection="1">
      <alignment horizontal="center"/>
      <protection/>
    </xf>
    <xf numFmtId="166" fontId="15" fillId="11" borderId="10" xfId="0" applyNumberFormat="1" applyFont="1" applyFill="1" applyBorder="1" applyAlignment="1">
      <alignment horizontal="center"/>
    </xf>
    <xf numFmtId="164" fontId="14" fillId="11" borderId="10" xfId="0" applyFont="1" applyFill="1" applyBorder="1" applyAlignment="1">
      <alignment horizontal="left"/>
    </xf>
    <xf numFmtId="164" fontId="26" fillId="11" borderId="0" xfId="0" applyFont="1" applyFill="1" applyAlignment="1">
      <alignment/>
    </xf>
    <xf numFmtId="164" fontId="27" fillId="6" borderId="0" xfId="0" applyFont="1" applyFill="1" applyAlignment="1">
      <alignment horizontal="center"/>
    </xf>
    <xf numFmtId="168" fontId="27" fillId="0" borderId="0" xfId="0" applyNumberFormat="1" applyFont="1" applyAlignment="1">
      <alignment horizontal="center"/>
    </xf>
    <xf numFmtId="164" fontId="27" fillId="11" borderId="0" xfId="0" applyFont="1" applyFill="1" applyAlignment="1">
      <alignment horizontal="center"/>
    </xf>
    <xf numFmtId="164" fontId="15" fillId="6" borderId="10" xfId="0" applyFont="1" applyFill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164" fontId="15" fillId="11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Хороший" xfId="20"/>
    <cellStyle name="Excel_BuiltIn_Нейтральный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68"/>
  <sheetViews>
    <sheetView zoomScale="80" zoomScaleNormal="80" workbookViewId="0" topLeftCell="A73">
      <selection activeCell="V56" sqref="V56"/>
    </sheetView>
  </sheetViews>
  <sheetFormatPr defaultColWidth="9.140625" defaultRowHeight="12.75"/>
  <cols>
    <col min="1" max="1" width="16.28125" style="0" customWidth="1"/>
    <col min="5" max="5" width="7.7109375" style="0" customWidth="1"/>
    <col min="6" max="6" width="10.7109375" style="0" customWidth="1"/>
    <col min="7" max="7" width="9.8515625" style="0" customWidth="1"/>
    <col min="9" max="9" width="10.7109375" style="0" customWidth="1"/>
    <col min="11" max="11" width="12.8515625" style="0" customWidth="1"/>
    <col min="12" max="12" width="20.140625" style="0" customWidth="1"/>
    <col min="13" max="13" width="32.8515625" style="0" customWidth="1"/>
    <col min="14" max="15" width="0" style="0" hidden="1" customWidth="1"/>
    <col min="16" max="16" width="15.28125" style="0" customWidth="1"/>
    <col min="17" max="17" width="0" style="0" hidden="1" customWidth="1"/>
    <col min="18" max="18" width="14.00390625" style="0" customWidth="1"/>
  </cols>
  <sheetData>
    <row r="1" spans="12:18" ht="15.75" customHeight="1">
      <c r="L1" s="1"/>
      <c r="M1" s="2" t="s">
        <v>0</v>
      </c>
      <c r="N1" s="3"/>
      <c r="O1" s="4" t="s">
        <v>1</v>
      </c>
      <c r="P1" s="5" t="s">
        <v>2</v>
      </c>
      <c r="Q1" s="6" t="s">
        <v>3</v>
      </c>
      <c r="R1" s="7"/>
    </row>
    <row r="2" spans="12:18" ht="15.75">
      <c r="L2" s="8"/>
      <c r="M2" s="2"/>
      <c r="N2" s="9" t="s">
        <v>4</v>
      </c>
      <c r="O2" s="4"/>
      <c r="P2" s="5"/>
      <c r="Q2" s="10" t="s">
        <v>5</v>
      </c>
      <c r="R2" s="11" t="s">
        <v>6</v>
      </c>
    </row>
    <row r="3" spans="12:18" ht="16.5">
      <c r="L3" s="8" t="s">
        <v>7</v>
      </c>
      <c r="M3" s="2"/>
      <c r="N3" s="9" t="s">
        <v>8</v>
      </c>
      <c r="O3" s="4"/>
      <c r="P3" s="5"/>
      <c r="Q3" s="10" t="s">
        <v>9</v>
      </c>
      <c r="R3" s="11" t="s">
        <v>10</v>
      </c>
    </row>
    <row r="4" spans="1:18" ht="12.75" customHeight="1">
      <c r="A4" s="12" t="s">
        <v>11</v>
      </c>
      <c r="B4" s="13"/>
      <c r="C4" s="13"/>
      <c r="D4" s="13"/>
      <c r="E4" s="14"/>
      <c r="F4" s="15" t="s">
        <v>12</v>
      </c>
      <c r="G4" s="15"/>
      <c r="H4" s="16" t="s">
        <v>13</v>
      </c>
      <c r="I4" s="16"/>
      <c r="J4" s="17" t="s">
        <v>14</v>
      </c>
      <c r="K4" s="17"/>
      <c r="L4" s="8" t="s">
        <v>15</v>
      </c>
      <c r="M4" s="2"/>
      <c r="N4" s="9" t="s">
        <v>16</v>
      </c>
      <c r="O4" s="18" t="s">
        <v>17</v>
      </c>
      <c r="P4" s="19" t="s">
        <v>17</v>
      </c>
      <c r="Q4" s="10"/>
      <c r="R4" s="11" t="s">
        <v>17</v>
      </c>
    </row>
    <row r="5" spans="1:18" ht="16.5">
      <c r="A5" s="20"/>
      <c r="B5" s="20"/>
      <c r="C5" s="20"/>
      <c r="D5" s="20"/>
      <c r="E5" s="20"/>
      <c r="F5" s="21" t="s">
        <v>18</v>
      </c>
      <c r="G5" s="21" t="s">
        <v>19</v>
      </c>
      <c r="H5" s="22" t="s">
        <v>18</v>
      </c>
      <c r="I5" s="22" t="s">
        <v>19</v>
      </c>
      <c r="J5" s="23" t="s">
        <v>18</v>
      </c>
      <c r="K5" s="23" t="s">
        <v>19</v>
      </c>
      <c r="L5" s="24"/>
      <c r="M5" s="2"/>
      <c r="N5" s="25" t="s">
        <v>20</v>
      </c>
      <c r="O5" s="26" t="s">
        <v>20</v>
      </c>
      <c r="P5" s="27" t="s">
        <v>20</v>
      </c>
      <c r="Q5" s="28"/>
      <c r="R5" s="29" t="s">
        <v>20</v>
      </c>
    </row>
    <row r="6" spans="1:18" ht="15.7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.75">
      <c r="A7" s="31" t="s">
        <v>22</v>
      </c>
      <c r="B7" s="32">
        <v>12.5</v>
      </c>
      <c r="C7" s="32">
        <v>20</v>
      </c>
      <c r="D7" s="32">
        <v>1.5</v>
      </c>
      <c r="E7" s="33">
        <v>3000</v>
      </c>
      <c r="F7" s="34">
        <v>7091</v>
      </c>
      <c r="G7" s="35">
        <v>9716</v>
      </c>
      <c r="H7" s="36">
        <v>5290</v>
      </c>
      <c r="I7" s="37" t="s">
        <v>23</v>
      </c>
      <c r="J7" s="38">
        <v>6851</v>
      </c>
      <c r="K7" s="38" t="s">
        <v>24</v>
      </c>
      <c r="L7" s="39" t="s">
        <v>25</v>
      </c>
      <c r="M7" s="40" t="s">
        <v>26</v>
      </c>
      <c r="N7" s="41">
        <v>102364.605</v>
      </c>
      <c r="O7" s="42">
        <v>64162.134414</v>
      </c>
      <c r="P7" s="43">
        <f aca="true" t="shared" si="0" ref="P7:P30">N7*0.67</f>
        <v>68584.28535</v>
      </c>
      <c r="Q7" s="44">
        <v>33</v>
      </c>
      <c r="R7" s="45">
        <f aca="true" t="shared" si="1" ref="R7:R30">N7*0.45</f>
        <v>46064.07225</v>
      </c>
    </row>
    <row r="8" spans="1:18" ht="15.75">
      <c r="A8" s="46" t="s">
        <v>27</v>
      </c>
      <c r="B8" s="47">
        <v>10</v>
      </c>
      <c r="C8" s="47">
        <v>16</v>
      </c>
      <c r="D8" s="48">
        <v>1.1</v>
      </c>
      <c r="E8" s="33">
        <v>3000</v>
      </c>
      <c r="F8" s="34">
        <v>7091</v>
      </c>
      <c r="G8" s="35">
        <v>9197</v>
      </c>
      <c r="H8" s="36">
        <v>5290</v>
      </c>
      <c r="I8" s="37">
        <v>7915</v>
      </c>
      <c r="J8" s="38">
        <v>6851</v>
      </c>
      <c r="K8" s="38" t="s">
        <v>24</v>
      </c>
      <c r="L8" s="39" t="s">
        <v>28</v>
      </c>
      <c r="M8" s="40" t="s">
        <v>29</v>
      </c>
      <c r="N8" s="41">
        <v>95568.795</v>
      </c>
      <c r="O8" s="42">
        <v>59902.520706</v>
      </c>
      <c r="P8" s="43">
        <f t="shared" si="0"/>
        <v>64031.092650000006</v>
      </c>
      <c r="Q8" s="44">
        <v>33</v>
      </c>
      <c r="R8" s="45">
        <f t="shared" si="1"/>
        <v>43005.95775</v>
      </c>
    </row>
    <row r="9" spans="1:18" ht="15.75">
      <c r="A9" s="46" t="s">
        <v>30</v>
      </c>
      <c r="B9" s="47">
        <v>25</v>
      </c>
      <c r="C9" s="47">
        <v>20</v>
      </c>
      <c r="D9" s="47">
        <v>3</v>
      </c>
      <c r="E9" s="33">
        <v>3000</v>
      </c>
      <c r="F9" s="34">
        <v>7540</v>
      </c>
      <c r="G9" s="35">
        <v>11215</v>
      </c>
      <c r="H9" s="36">
        <v>5960</v>
      </c>
      <c r="I9" s="37">
        <v>9635</v>
      </c>
      <c r="J9" s="38"/>
      <c r="K9" s="38"/>
      <c r="L9" s="39" t="s">
        <v>31</v>
      </c>
      <c r="M9" s="40" t="s">
        <v>32</v>
      </c>
      <c r="N9" s="41">
        <v>110428.29</v>
      </c>
      <c r="O9" s="42">
        <v>69216.45217199999</v>
      </c>
      <c r="P9" s="43">
        <f t="shared" si="0"/>
        <v>73986.9543</v>
      </c>
      <c r="Q9" s="44">
        <v>33</v>
      </c>
      <c r="R9" s="45">
        <f t="shared" si="1"/>
        <v>49692.7305</v>
      </c>
    </row>
    <row r="10" spans="1:18" ht="15.75">
      <c r="A10" s="46" t="s">
        <v>33</v>
      </c>
      <c r="B10" s="47">
        <v>23</v>
      </c>
      <c r="C10" s="47">
        <v>16</v>
      </c>
      <c r="D10" s="48">
        <v>3</v>
      </c>
      <c r="E10" s="33">
        <v>3000</v>
      </c>
      <c r="F10" s="34">
        <v>7540</v>
      </c>
      <c r="G10" s="35">
        <v>11215</v>
      </c>
      <c r="H10" s="36">
        <v>5960</v>
      </c>
      <c r="I10" s="37" t="s">
        <v>34</v>
      </c>
      <c r="J10" s="38"/>
      <c r="K10" s="38"/>
      <c r="L10" s="39" t="s">
        <v>31</v>
      </c>
      <c r="M10" s="40" t="s">
        <v>32</v>
      </c>
      <c r="N10" s="41">
        <v>110428.29</v>
      </c>
      <c r="O10" s="42">
        <v>69216.45217199999</v>
      </c>
      <c r="P10" s="43">
        <f t="shared" si="0"/>
        <v>73986.9543</v>
      </c>
      <c r="Q10" s="44">
        <v>33</v>
      </c>
      <c r="R10" s="45">
        <f t="shared" si="1"/>
        <v>49692.7305</v>
      </c>
    </row>
    <row r="11" spans="1:18" ht="15.75">
      <c r="A11" s="46" t="s">
        <v>35</v>
      </c>
      <c r="B11" s="47">
        <v>25</v>
      </c>
      <c r="C11" s="47">
        <v>32</v>
      </c>
      <c r="D11" s="47">
        <v>5.5</v>
      </c>
      <c r="E11" s="33">
        <v>3000</v>
      </c>
      <c r="F11" s="34">
        <v>7939</v>
      </c>
      <c r="G11" s="35">
        <v>13177</v>
      </c>
      <c r="H11" s="36">
        <v>5960</v>
      </c>
      <c r="I11" s="37">
        <v>11198</v>
      </c>
      <c r="J11" s="38">
        <v>8016</v>
      </c>
      <c r="K11" s="38">
        <v>13254</v>
      </c>
      <c r="L11" s="39" t="s">
        <v>36</v>
      </c>
      <c r="M11" s="40" t="s">
        <v>37</v>
      </c>
      <c r="N11" s="41">
        <v>138918.735</v>
      </c>
      <c r="O11" s="42">
        <v>87074.263098</v>
      </c>
      <c r="P11" s="43">
        <f t="shared" si="0"/>
        <v>93075.55245</v>
      </c>
      <c r="Q11" s="44">
        <v>33</v>
      </c>
      <c r="R11" s="45">
        <f t="shared" si="1"/>
        <v>62513.43074999999</v>
      </c>
    </row>
    <row r="12" spans="1:18" ht="15.75">
      <c r="A12" s="46" t="s">
        <v>38</v>
      </c>
      <c r="B12" s="47">
        <v>20</v>
      </c>
      <c r="C12" s="47">
        <v>25</v>
      </c>
      <c r="D12" s="47">
        <v>4</v>
      </c>
      <c r="E12" s="33">
        <v>3000</v>
      </c>
      <c r="F12" s="34">
        <v>7939</v>
      </c>
      <c r="G12" s="35">
        <v>12559</v>
      </c>
      <c r="H12" s="36">
        <v>5960</v>
      </c>
      <c r="I12" s="37">
        <v>10580</v>
      </c>
      <c r="J12" s="38">
        <v>8016</v>
      </c>
      <c r="K12" s="38">
        <v>12636</v>
      </c>
      <c r="L12" s="39" t="s">
        <v>31</v>
      </c>
      <c r="M12" s="40" t="s">
        <v>32</v>
      </c>
      <c r="N12" s="41">
        <v>110428.29</v>
      </c>
      <c r="O12" s="42">
        <v>69216.45217199999</v>
      </c>
      <c r="P12" s="43">
        <f t="shared" si="0"/>
        <v>73986.9543</v>
      </c>
      <c r="Q12" s="44">
        <v>33</v>
      </c>
      <c r="R12" s="45">
        <f t="shared" si="1"/>
        <v>49692.7305</v>
      </c>
    </row>
    <row r="13" spans="1:18" ht="15.75">
      <c r="A13" s="46" t="s">
        <v>39</v>
      </c>
      <c r="B13" s="47">
        <v>50</v>
      </c>
      <c r="C13" s="47">
        <v>32</v>
      </c>
      <c r="D13" s="47">
        <v>7.5</v>
      </c>
      <c r="E13" s="33">
        <v>3000</v>
      </c>
      <c r="F13" s="34">
        <v>10272</v>
      </c>
      <c r="G13" s="35">
        <v>17097</v>
      </c>
      <c r="H13" s="36">
        <v>6790</v>
      </c>
      <c r="I13" s="37">
        <v>13615</v>
      </c>
      <c r="J13" s="38">
        <v>8270</v>
      </c>
      <c r="K13" s="38" t="s">
        <v>40</v>
      </c>
      <c r="L13" s="39" t="s">
        <v>41</v>
      </c>
      <c r="M13" s="40" t="s">
        <v>42</v>
      </c>
      <c r="N13" s="41">
        <v>162724.77</v>
      </c>
      <c r="O13" s="42">
        <v>101995.885836</v>
      </c>
      <c r="P13" s="43">
        <f t="shared" si="0"/>
        <v>109025.5959</v>
      </c>
      <c r="Q13" s="44">
        <v>33</v>
      </c>
      <c r="R13" s="45">
        <f t="shared" si="1"/>
        <v>73226.1465</v>
      </c>
    </row>
    <row r="14" spans="1:18" ht="15.75">
      <c r="A14" s="46" t="s">
        <v>43</v>
      </c>
      <c r="B14" s="47">
        <v>45</v>
      </c>
      <c r="C14" s="47">
        <v>28</v>
      </c>
      <c r="D14" s="47">
        <v>7.5</v>
      </c>
      <c r="E14" s="33">
        <v>3000</v>
      </c>
      <c r="F14" s="34">
        <v>10272</v>
      </c>
      <c r="G14" s="35">
        <v>17097</v>
      </c>
      <c r="H14" s="36">
        <v>6790</v>
      </c>
      <c r="I14" s="37">
        <v>13615</v>
      </c>
      <c r="J14" s="38">
        <v>8270</v>
      </c>
      <c r="K14" s="38" t="s">
        <v>44</v>
      </c>
      <c r="L14" s="39" t="s">
        <v>45</v>
      </c>
      <c r="M14" s="40" t="s">
        <v>46</v>
      </c>
      <c r="N14" s="41">
        <v>147941.865</v>
      </c>
      <c r="O14" s="42">
        <v>92729.96098199999</v>
      </c>
      <c r="P14" s="43">
        <f t="shared" si="0"/>
        <v>99121.04955</v>
      </c>
      <c r="Q14" s="44">
        <v>33</v>
      </c>
      <c r="R14" s="45">
        <f t="shared" si="1"/>
        <v>66573.83925</v>
      </c>
    </row>
    <row r="15" spans="1:18" ht="15.75">
      <c r="A15" s="46" t="s">
        <v>47</v>
      </c>
      <c r="B15" s="47">
        <v>50</v>
      </c>
      <c r="C15" s="47">
        <v>50</v>
      </c>
      <c r="D15" s="47">
        <v>15</v>
      </c>
      <c r="E15" s="33">
        <v>3000</v>
      </c>
      <c r="F15" s="34">
        <v>10916</v>
      </c>
      <c r="G15" s="35">
        <v>24304</v>
      </c>
      <c r="H15" s="36">
        <v>7710</v>
      </c>
      <c r="I15" s="37">
        <v>21098</v>
      </c>
      <c r="J15" s="38">
        <v>9466</v>
      </c>
      <c r="K15" s="38">
        <v>22854</v>
      </c>
      <c r="L15" s="39" t="s">
        <v>48</v>
      </c>
      <c r="M15" s="40" t="s">
        <v>49</v>
      </c>
      <c r="N15" s="41">
        <v>184610.88</v>
      </c>
      <c r="O15" s="42">
        <v>115714.099584</v>
      </c>
      <c r="P15" s="43">
        <f t="shared" si="0"/>
        <v>123689.2896</v>
      </c>
      <c r="Q15" s="44">
        <v>33</v>
      </c>
      <c r="R15" s="45">
        <f t="shared" si="1"/>
        <v>83074.89600000001</v>
      </c>
    </row>
    <row r="16" spans="1:18" ht="15.75">
      <c r="A16" s="46" t="s">
        <v>50</v>
      </c>
      <c r="B16" s="47">
        <v>45</v>
      </c>
      <c r="C16" s="47">
        <v>40</v>
      </c>
      <c r="D16" s="47">
        <v>11</v>
      </c>
      <c r="E16" s="33">
        <v>3000</v>
      </c>
      <c r="F16" s="34">
        <v>10916</v>
      </c>
      <c r="G16" s="35">
        <v>19447</v>
      </c>
      <c r="H16" s="36">
        <v>7710</v>
      </c>
      <c r="I16" s="37">
        <v>16241</v>
      </c>
      <c r="J16" s="38">
        <v>9466</v>
      </c>
      <c r="K16" s="38">
        <v>17998</v>
      </c>
      <c r="L16" s="39" t="s">
        <v>51</v>
      </c>
      <c r="M16" s="40" t="s">
        <v>52</v>
      </c>
      <c r="N16" s="41">
        <v>164682.99</v>
      </c>
      <c r="O16" s="42">
        <v>103223.298132</v>
      </c>
      <c r="P16" s="43">
        <f t="shared" si="0"/>
        <v>110337.6033</v>
      </c>
      <c r="Q16" s="44">
        <v>33</v>
      </c>
      <c r="R16" s="45">
        <f t="shared" si="1"/>
        <v>74107.3455</v>
      </c>
    </row>
    <row r="17" spans="1:18" ht="15" customHeight="1">
      <c r="A17" s="46" t="s">
        <v>53</v>
      </c>
      <c r="B17" s="47">
        <v>100</v>
      </c>
      <c r="C17" s="47">
        <v>32</v>
      </c>
      <c r="D17" s="47">
        <v>15</v>
      </c>
      <c r="E17" s="33">
        <v>3000</v>
      </c>
      <c r="F17" s="34">
        <v>11870</v>
      </c>
      <c r="G17" s="35">
        <v>25257</v>
      </c>
      <c r="H17" s="36">
        <v>9683</v>
      </c>
      <c r="I17" s="37">
        <v>23070</v>
      </c>
      <c r="J17" s="38">
        <v>12773</v>
      </c>
      <c r="K17" s="38">
        <v>26160</v>
      </c>
      <c r="L17" s="39" t="s">
        <v>54</v>
      </c>
      <c r="M17" s="40" t="s">
        <v>55</v>
      </c>
      <c r="N17" s="41">
        <v>183266.415</v>
      </c>
      <c r="O17" s="42">
        <v>114871.388922</v>
      </c>
      <c r="P17" s="43">
        <f t="shared" si="0"/>
        <v>122788.49805000001</v>
      </c>
      <c r="Q17" s="44">
        <v>33</v>
      </c>
      <c r="R17" s="45">
        <f t="shared" si="1"/>
        <v>82469.88675</v>
      </c>
    </row>
    <row r="18" spans="1:18" ht="15.75">
      <c r="A18" s="46" t="s">
        <v>56</v>
      </c>
      <c r="B18" s="47">
        <v>90</v>
      </c>
      <c r="C18" s="47">
        <v>26</v>
      </c>
      <c r="D18" s="47">
        <v>11</v>
      </c>
      <c r="E18" s="33">
        <v>3000</v>
      </c>
      <c r="F18" s="34">
        <v>11870</v>
      </c>
      <c r="G18" s="35">
        <v>20401</v>
      </c>
      <c r="H18" s="36">
        <v>9683</v>
      </c>
      <c r="I18" s="37">
        <v>18214</v>
      </c>
      <c r="J18" s="38">
        <v>12773</v>
      </c>
      <c r="K18" s="38" t="s">
        <v>57</v>
      </c>
      <c r="L18" s="39" t="s">
        <v>58</v>
      </c>
      <c r="M18" s="40" t="s">
        <v>59</v>
      </c>
      <c r="N18" s="41">
        <v>169866.27</v>
      </c>
      <c r="O18" s="42">
        <v>106472.178036</v>
      </c>
      <c r="P18" s="43">
        <f t="shared" si="0"/>
        <v>113810.4009</v>
      </c>
      <c r="Q18" s="44">
        <v>33</v>
      </c>
      <c r="R18" s="45">
        <f t="shared" si="1"/>
        <v>76439.82149999999</v>
      </c>
    </row>
    <row r="19" spans="1:18" ht="15.75">
      <c r="A19" s="46" t="s">
        <v>60</v>
      </c>
      <c r="B19" s="47">
        <v>100</v>
      </c>
      <c r="C19" s="47">
        <v>50</v>
      </c>
      <c r="D19" s="47">
        <v>22</v>
      </c>
      <c r="E19" s="33">
        <v>3000</v>
      </c>
      <c r="F19" s="34">
        <v>14525</v>
      </c>
      <c r="G19" s="35">
        <v>34935</v>
      </c>
      <c r="H19" s="36">
        <v>11155</v>
      </c>
      <c r="I19" s="37">
        <v>31565</v>
      </c>
      <c r="J19" s="38">
        <v>13208</v>
      </c>
      <c r="K19" s="38" t="s">
        <v>61</v>
      </c>
      <c r="L19" s="39" t="s">
        <v>62</v>
      </c>
      <c r="M19" s="40" t="s">
        <v>63</v>
      </c>
      <c r="N19" s="41">
        <v>218821.77</v>
      </c>
      <c r="O19" s="42">
        <v>137157.485436</v>
      </c>
      <c r="P19" s="43">
        <f t="shared" si="0"/>
        <v>146610.5859</v>
      </c>
      <c r="Q19" s="44">
        <v>33</v>
      </c>
      <c r="R19" s="45">
        <f t="shared" si="1"/>
        <v>98469.7965</v>
      </c>
    </row>
    <row r="20" spans="1:18" ht="15.75">
      <c r="A20" s="46" t="s">
        <v>64</v>
      </c>
      <c r="B20" s="47">
        <v>90</v>
      </c>
      <c r="C20" s="47">
        <v>40</v>
      </c>
      <c r="D20" s="48">
        <v>18.5</v>
      </c>
      <c r="E20" s="33">
        <v>3000</v>
      </c>
      <c r="F20" s="34">
        <v>14525</v>
      </c>
      <c r="G20" s="35">
        <v>30931</v>
      </c>
      <c r="H20" s="36">
        <v>11155</v>
      </c>
      <c r="I20" s="37">
        <v>27561</v>
      </c>
      <c r="J20" s="38">
        <v>13208</v>
      </c>
      <c r="K20" s="38" t="s">
        <v>65</v>
      </c>
      <c r="L20" s="39" t="s">
        <v>66</v>
      </c>
      <c r="M20" s="40" t="s">
        <v>67</v>
      </c>
      <c r="N20" s="41">
        <v>188143.335</v>
      </c>
      <c r="O20" s="42">
        <v>117928.242378</v>
      </c>
      <c r="P20" s="43">
        <f t="shared" si="0"/>
        <v>126056.03445</v>
      </c>
      <c r="Q20" s="44">
        <v>33</v>
      </c>
      <c r="R20" s="45">
        <f t="shared" si="1"/>
        <v>84664.50074999999</v>
      </c>
    </row>
    <row r="21" spans="1:18" ht="15.75">
      <c r="A21" s="46" t="s">
        <v>68</v>
      </c>
      <c r="B21" s="47">
        <v>100</v>
      </c>
      <c r="C21" s="47">
        <v>80</v>
      </c>
      <c r="D21" s="47">
        <v>45</v>
      </c>
      <c r="E21" s="33">
        <v>3000</v>
      </c>
      <c r="F21" s="34">
        <v>15923</v>
      </c>
      <c r="G21" s="35">
        <v>49261</v>
      </c>
      <c r="H21" s="36">
        <v>13528</v>
      </c>
      <c r="I21" s="37">
        <v>41878</v>
      </c>
      <c r="J21" s="38">
        <v>15385</v>
      </c>
      <c r="K21" s="38" t="s">
        <v>69</v>
      </c>
      <c r="L21" s="39" t="s">
        <v>70</v>
      </c>
      <c r="M21" s="40" t="s">
        <v>71</v>
      </c>
      <c r="N21" s="41">
        <v>305060.04</v>
      </c>
      <c r="O21" s="42">
        <v>191211.63307199997</v>
      </c>
      <c r="P21" s="43">
        <f t="shared" si="0"/>
        <v>204390.2268</v>
      </c>
      <c r="Q21" s="44">
        <v>33</v>
      </c>
      <c r="R21" s="45">
        <f t="shared" si="1"/>
        <v>137277.01799999998</v>
      </c>
    </row>
    <row r="22" spans="1:18" ht="15.75">
      <c r="A22" s="46" t="s">
        <v>72</v>
      </c>
      <c r="B22" s="47">
        <v>90</v>
      </c>
      <c r="C22" s="47">
        <v>67</v>
      </c>
      <c r="D22" s="47">
        <v>37</v>
      </c>
      <c r="E22" s="33">
        <v>3000</v>
      </c>
      <c r="F22" s="34">
        <v>15923</v>
      </c>
      <c r="G22" s="35">
        <v>44273</v>
      </c>
      <c r="H22" s="36">
        <v>13528</v>
      </c>
      <c r="I22" s="37">
        <v>36103</v>
      </c>
      <c r="J22" s="38">
        <v>15385</v>
      </c>
      <c r="K22" s="38" t="s">
        <v>73</v>
      </c>
      <c r="L22" s="39" t="s">
        <v>74</v>
      </c>
      <c r="M22" s="40" t="s">
        <v>75</v>
      </c>
      <c r="N22" s="41">
        <v>246160.26</v>
      </c>
      <c r="O22" s="42">
        <v>154293.250968</v>
      </c>
      <c r="P22" s="43">
        <f t="shared" si="0"/>
        <v>164927.37420000002</v>
      </c>
      <c r="Q22" s="44">
        <v>33</v>
      </c>
      <c r="R22" s="45">
        <f t="shared" si="1"/>
        <v>110772.11700000001</v>
      </c>
    </row>
    <row r="23" spans="1:18" ht="15.75">
      <c r="A23" s="46" t="s">
        <v>76</v>
      </c>
      <c r="B23" s="47">
        <v>200</v>
      </c>
      <c r="C23" s="47">
        <v>20</v>
      </c>
      <c r="D23" s="47">
        <v>15</v>
      </c>
      <c r="E23" s="33">
        <v>1500</v>
      </c>
      <c r="F23" s="34">
        <v>36556</v>
      </c>
      <c r="G23" s="35">
        <v>51256</v>
      </c>
      <c r="H23" s="36">
        <v>22016</v>
      </c>
      <c r="I23" s="37">
        <v>38816</v>
      </c>
      <c r="J23" s="38"/>
      <c r="K23" s="38"/>
      <c r="L23" s="39" t="s">
        <v>77</v>
      </c>
      <c r="M23" s="40" t="s">
        <v>78</v>
      </c>
      <c r="N23" s="41">
        <v>209222.145</v>
      </c>
      <c r="O23" s="42">
        <v>131140.44048599998</v>
      </c>
      <c r="P23" s="43">
        <f t="shared" si="0"/>
        <v>140178.83715</v>
      </c>
      <c r="Q23" s="44">
        <v>33</v>
      </c>
      <c r="R23" s="45">
        <f t="shared" si="1"/>
        <v>94149.96525</v>
      </c>
    </row>
    <row r="24" spans="1:18" ht="15.75">
      <c r="A24" s="46" t="s">
        <v>79</v>
      </c>
      <c r="B24" s="47">
        <v>180</v>
      </c>
      <c r="C24" s="47">
        <v>16</v>
      </c>
      <c r="D24" s="48">
        <v>11</v>
      </c>
      <c r="E24" s="33">
        <v>1500</v>
      </c>
      <c r="F24" s="34">
        <v>36556</v>
      </c>
      <c r="G24" s="35">
        <v>46006</v>
      </c>
      <c r="H24" s="36">
        <v>22016</v>
      </c>
      <c r="I24" s="37">
        <v>36716</v>
      </c>
      <c r="J24" s="38"/>
      <c r="K24" s="38"/>
      <c r="L24" s="39" t="s">
        <v>80</v>
      </c>
      <c r="M24" s="40" t="s">
        <v>81</v>
      </c>
      <c r="N24" s="41">
        <v>197204.76</v>
      </c>
      <c r="O24" s="42">
        <v>123607.943568</v>
      </c>
      <c r="P24" s="43">
        <f t="shared" si="0"/>
        <v>132127.18920000002</v>
      </c>
      <c r="Q24" s="44">
        <v>33</v>
      </c>
      <c r="R24" s="45">
        <f t="shared" si="1"/>
        <v>88742.142</v>
      </c>
    </row>
    <row r="25" spans="1:18" ht="15.75">
      <c r="A25" s="46" t="s">
        <v>82</v>
      </c>
      <c r="B25" s="47">
        <v>200</v>
      </c>
      <c r="C25" s="47">
        <v>32</v>
      </c>
      <c r="D25" s="47">
        <v>30</v>
      </c>
      <c r="E25" s="33">
        <v>1500</v>
      </c>
      <c r="F25" s="34">
        <v>32782</v>
      </c>
      <c r="G25" s="35">
        <v>57457</v>
      </c>
      <c r="H25" s="36">
        <v>24704</v>
      </c>
      <c r="I25" s="37">
        <v>49379</v>
      </c>
      <c r="J25" s="38">
        <v>33253</v>
      </c>
      <c r="K25" s="38">
        <v>57928</v>
      </c>
      <c r="L25" s="39" t="s">
        <v>83</v>
      </c>
      <c r="M25" s="40" t="s">
        <v>84</v>
      </c>
      <c r="N25" s="41">
        <v>255183.39</v>
      </c>
      <c r="O25" s="42">
        <v>159948.948852</v>
      </c>
      <c r="P25" s="43">
        <f t="shared" si="0"/>
        <v>170972.87130000003</v>
      </c>
      <c r="Q25" s="44">
        <v>33</v>
      </c>
      <c r="R25" s="45">
        <f t="shared" si="1"/>
        <v>114832.5255</v>
      </c>
    </row>
    <row r="26" spans="1:18" ht="15.75">
      <c r="A26" s="46" t="s">
        <v>85</v>
      </c>
      <c r="B26" s="47">
        <v>180</v>
      </c>
      <c r="C26" s="47">
        <v>26</v>
      </c>
      <c r="D26" s="48">
        <v>22</v>
      </c>
      <c r="E26" s="33">
        <v>1500</v>
      </c>
      <c r="F26" s="34">
        <v>32782</v>
      </c>
      <c r="G26" s="35">
        <v>53519</v>
      </c>
      <c r="H26" s="36">
        <v>24704</v>
      </c>
      <c r="I26" s="37">
        <v>45441</v>
      </c>
      <c r="J26" s="38">
        <v>33253</v>
      </c>
      <c r="K26" s="38">
        <v>57928</v>
      </c>
      <c r="L26" s="39" t="s">
        <v>86</v>
      </c>
      <c r="M26" s="40" t="s">
        <v>87</v>
      </c>
      <c r="N26" s="41">
        <v>227998.08</v>
      </c>
      <c r="O26" s="42">
        <v>142909.196544</v>
      </c>
      <c r="P26" s="43">
        <f t="shared" si="0"/>
        <v>152758.7136</v>
      </c>
      <c r="Q26" s="44">
        <v>33</v>
      </c>
      <c r="R26" s="45">
        <f t="shared" si="1"/>
        <v>102599.136</v>
      </c>
    </row>
    <row r="27" spans="1:18" ht="15.75">
      <c r="A27" s="46" t="s">
        <v>88</v>
      </c>
      <c r="B27" s="47">
        <v>315</v>
      </c>
      <c r="C27" s="47">
        <v>20</v>
      </c>
      <c r="D27" s="47">
        <v>30</v>
      </c>
      <c r="E27" s="33">
        <v>1500</v>
      </c>
      <c r="F27" s="34">
        <v>44169</v>
      </c>
      <c r="G27" s="35">
        <v>68844</v>
      </c>
      <c r="H27" s="36">
        <v>33804</v>
      </c>
      <c r="I27" s="37">
        <v>58479</v>
      </c>
      <c r="J27" s="38"/>
      <c r="K27" s="38"/>
      <c r="L27" s="39" t="s">
        <v>89</v>
      </c>
      <c r="M27" s="40" t="s">
        <v>90</v>
      </c>
      <c r="N27" s="41">
        <v>315350.01</v>
      </c>
      <c r="O27" s="42">
        <v>197661.38626800003</v>
      </c>
      <c r="P27" s="43">
        <f t="shared" si="0"/>
        <v>211284.50670000003</v>
      </c>
      <c r="Q27" s="44">
        <v>33</v>
      </c>
      <c r="R27" s="45">
        <f t="shared" si="1"/>
        <v>141907.5045</v>
      </c>
    </row>
    <row r="28" spans="1:18" ht="15.75">
      <c r="A28" s="46" t="s">
        <v>91</v>
      </c>
      <c r="B28" s="47">
        <v>290</v>
      </c>
      <c r="C28" s="47">
        <v>16</v>
      </c>
      <c r="D28" s="48">
        <v>22</v>
      </c>
      <c r="E28" s="33">
        <v>1500</v>
      </c>
      <c r="F28" s="34">
        <v>44169</v>
      </c>
      <c r="G28" s="35">
        <v>64906</v>
      </c>
      <c r="H28" s="36">
        <v>33804</v>
      </c>
      <c r="I28" s="37">
        <v>54541</v>
      </c>
      <c r="J28" s="38"/>
      <c r="K28" s="38"/>
      <c r="L28" s="39" t="s">
        <v>92</v>
      </c>
      <c r="M28" s="40" t="s">
        <v>93</v>
      </c>
      <c r="N28" s="41">
        <v>291736.485</v>
      </c>
      <c r="O28" s="42">
        <v>182860.428798</v>
      </c>
      <c r="P28" s="43">
        <f t="shared" si="0"/>
        <v>195463.44495</v>
      </c>
      <c r="Q28" s="44">
        <v>33</v>
      </c>
      <c r="R28" s="45">
        <f t="shared" si="1"/>
        <v>131281.41825</v>
      </c>
    </row>
    <row r="29" spans="1:18" ht="15.75">
      <c r="A29" s="46" t="s">
        <v>94</v>
      </c>
      <c r="B29" s="47">
        <v>315</v>
      </c>
      <c r="C29" s="47">
        <v>32</v>
      </c>
      <c r="D29" s="47">
        <v>37</v>
      </c>
      <c r="E29" s="33">
        <v>1500</v>
      </c>
      <c r="F29" s="34">
        <v>50745</v>
      </c>
      <c r="G29" s="35">
        <v>82770</v>
      </c>
      <c r="H29" s="36">
        <v>37413</v>
      </c>
      <c r="I29" s="37">
        <v>72719</v>
      </c>
      <c r="J29" s="38"/>
      <c r="K29" s="38"/>
      <c r="L29" s="39" t="s">
        <v>95</v>
      </c>
      <c r="M29" s="40" t="s">
        <v>96</v>
      </c>
      <c r="N29" s="41">
        <v>363192.885</v>
      </c>
      <c r="O29" s="42">
        <v>227649.300318</v>
      </c>
      <c r="P29" s="43">
        <f t="shared" si="0"/>
        <v>243339.23295000003</v>
      </c>
      <c r="Q29" s="44">
        <v>33</v>
      </c>
      <c r="R29" s="45">
        <f t="shared" si="1"/>
        <v>163436.79825000002</v>
      </c>
    </row>
    <row r="30" spans="1:18" ht="15.75">
      <c r="A30" s="46" t="s">
        <v>97</v>
      </c>
      <c r="B30" s="47">
        <v>290</v>
      </c>
      <c r="C30" s="47">
        <v>26</v>
      </c>
      <c r="D30" s="47">
        <v>30</v>
      </c>
      <c r="E30" s="33">
        <v>1500</v>
      </c>
      <c r="F30" s="34">
        <v>50745</v>
      </c>
      <c r="G30" s="35">
        <v>75420</v>
      </c>
      <c r="H30" s="36">
        <v>37413</v>
      </c>
      <c r="I30" s="37">
        <v>69438</v>
      </c>
      <c r="J30" s="38"/>
      <c r="K30" s="38"/>
      <c r="L30" s="39" t="s">
        <v>98</v>
      </c>
      <c r="M30" s="40" t="s">
        <v>99</v>
      </c>
      <c r="N30" s="41">
        <v>308017.035</v>
      </c>
      <c r="O30" s="42">
        <v>193065.07753799998</v>
      </c>
      <c r="P30" s="43">
        <f t="shared" si="0"/>
        <v>206371.41345</v>
      </c>
      <c r="Q30" s="44">
        <v>33</v>
      </c>
      <c r="R30" s="45">
        <f t="shared" si="1"/>
        <v>138607.66575</v>
      </c>
    </row>
    <row r="31" spans="1:18" ht="12.75">
      <c r="A31" s="46" t="s">
        <v>100</v>
      </c>
      <c r="B31" s="47">
        <v>400</v>
      </c>
      <c r="C31" s="47">
        <v>50</v>
      </c>
      <c r="D31" s="47">
        <v>90</v>
      </c>
      <c r="E31" s="33">
        <v>1500</v>
      </c>
      <c r="F31" s="34">
        <v>66075</v>
      </c>
      <c r="G31" s="35">
        <v>126693</v>
      </c>
      <c r="H31" s="36">
        <v>39780</v>
      </c>
      <c r="I31" s="37">
        <v>100398</v>
      </c>
      <c r="J31" s="38"/>
      <c r="K31" s="49"/>
      <c r="L31" s="50"/>
      <c r="M31" s="51" t="s">
        <v>101</v>
      </c>
      <c r="N31" s="50"/>
      <c r="O31" s="50"/>
      <c r="P31" s="50" t="s">
        <v>102</v>
      </c>
      <c r="Q31" s="50"/>
      <c r="R31" s="50" t="s">
        <v>102</v>
      </c>
    </row>
    <row r="32" spans="1:18" ht="15">
      <c r="A32" s="46" t="s">
        <v>103</v>
      </c>
      <c r="B32" s="47">
        <v>400</v>
      </c>
      <c r="C32" s="47">
        <v>40</v>
      </c>
      <c r="D32" s="47">
        <v>75</v>
      </c>
      <c r="E32" s="33">
        <v>1500</v>
      </c>
      <c r="F32" s="34">
        <v>66075</v>
      </c>
      <c r="G32" s="35">
        <v>123583</v>
      </c>
      <c r="H32" s="36">
        <v>39780</v>
      </c>
      <c r="I32" s="37">
        <v>97288</v>
      </c>
      <c r="J32" s="38"/>
      <c r="K32" s="49"/>
      <c r="L32" s="39" t="s">
        <v>104</v>
      </c>
      <c r="M32" s="51" t="s">
        <v>105</v>
      </c>
      <c r="N32" s="50"/>
      <c r="O32" s="50"/>
      <c r="P32" s="50" t="s">
        <v>102</v>
      </c>
      <c r="Q32" s="50"/>
      <c r="R32" s="50" t="s">
        <v>102</v>
      </c>
    </row>
    <row r="33" spans="1:18" ht="15.75">
      <c r="A33" s="46" t="s">
        <v>106</v>
      </c>
      <c r="B33" s="47">
        <v>290</v>
      </c>
      <c r="C33" s="47">
        <v>30</v>
      </c>
      <c r="D33" s="47">
        <v>37</v>
      </c>
      <c r="E33" s="33">
        <v>1500</v>
      </c>
      <c r="F33" s="34">
        <v>45771</v>
      </c>
      <c r="G33" s="35">
        <v>77796</v>
      </c>
      <c r="H33" s="52"/>
      <c r="I33" s="52"/>
      <c r="J33" s="38">
        <v>43845</v>
      </c>
      <c r="K33" s="38">
        <v>75870</v>
      </c>
      <c r="L33" s="39" t="s">
        <v>98</v>
      </c>
      <c r="M33" s="40" t="s">
        <v>99</v>
      </c>
      <c r="N33" s="41">
        <v>308017.035</v>
      </c>
      <c r="O33" s="42">
        <v>193065.07753799998</v>
      </c>
      <c r="P33" s="43">
        <f aca="true" t="shared" si="2" ref="P33:P48">N33*0.67</f>
        <v>206371.41345</v>
      </c>
      <c r="Q33" s="44">
        <v>33</v>
      </c>
      <c r="R33" s="45">
        <f aca="true" t="shared" si="3" ref="R33:R48">N33*0.45</f>
        <v>138607.66575</v>
      </c>
    </row>
    <row r="34" spans="1:18" ht="15.75">
      <c r="A34" s="46" t="s">
        <v>107</v>
      </c>
      <c r="B34" s="47">
        <v>250</v>
      </c>
      <c r="C34" s="47">
        <v>24</v>
      </c>
      <c r="D34" s="47">
        <v>30</v>
      </c>
      <c r="E34" s="33">
        <v>1500</v>
      </c>
      <c r="F34" s="34">
        <v>45771</v>
      </c>
      <c r="G34" s="35">
        <v>70446</v>
      </c>
      <c r="H34" s="52"/>
      <c r="I34" s="52"/>
      <c r="J34" s="38">
        <v>43845</v>
      </c>
      <c r="K34" s="38">
        <v>68520</v>
      </c>
      <c r="L34" s="39" t="s">
        <v>83</v>
      </c>
      <c r="M34" s="40" t="s">
        <v>84</v>
      </c>
      <c r="N34" s="41">
        <v>255183.39</v>
      </c>
      <c r="O34" s="42">
        <v>159948.948852</v>
      </c>
      <c r="P34" s="43">
        <f t="shared" si="2"/>
        <v>170972.87130000003</v>
      </c>
      <c r="Q34" s="44">
        <v>33</v>
      </c>
      <c r="R34" s="45">
        <f t="shared" si="3"/>
        <v>114832.5255</v>
      </c>
    </row>
    <row r="35" spans="1:18" ht="15.75">
      <c r="A35" s="46" t="s">
        <v>108</v>
      </c>
      <c r="B35" s="47">
        <v>160</v>
      </c>
      <c r="C35" s="47">
        <v>30</v>
      </c>
      <c r="D35" s="47">
        <v>30</v>
      </c>
      <c r="E35" s="33">
        <v>1500</v>
      </c>
      <c r="F35" s="34">
        <v>32262</v>
      </c>
      <c r="G35" s="35">
        <v>56937</v>
      </c>
      <c r="H35" s="52"/>
      <c r="I35" s="52"/>
      <c r="J35" s="38">
        <v>31020</v>
      </c>
      <c r="K35" s="38">
        <v>55695</v>
      </c>
      <c r="L35" s="39" t="s">
        <v>86</v>
      </c>
      <c r="M35" s="40" t="s">
        <v>87</v>
      </c>
      <c r="N35" s="41">
        <v>227998.08</v>
      </c>
      <c r="O35" s="42">
        <v>142909.196544</v>
      </c>
      <c r="P35" s="43">
        <f t="shared" si="2"/>
        <v>152758.7136</v>
      </c>
      <c r="Q35" s="44">
        <v>33</v>
      </c>
      <c r="R35" s="45">
        <f t="shared" si="3"/>
        <v>102599.136</v>
      </c>
    </row>
    <row r="36" spans="1:18" ht="15.75">
      <c r="A36" s="46" t="s">
        <v>109</v>
      </c>
      <c r="B36" s="47">
        <v>140</v>
      </c>
      <c r="C36" s="47">
        <v>28.6</v>
      </c>
      <c r="D36" s="47">
        <v>22</v>
      </c>
      <c r="E36" s="33">
        <v>1500</v>
      </c>
      <c r="F36" s="34">
        <v>32262</v>
      </c>
      <c r="G36" s="35">
        <v>53000</v>
      </c>
      <c r="H36" s="52"/>
      <c r="I36" s="52"/>
      <c r="J36" s="38">
        <v>31020</v>
      </c>
      <c r="K36" s="38">
        <v>51758</v>
      </c>
      <c r="L36" s="39" t="s">
        <v>110</v>
      </c>
      <c r="M36" s="40" t="s">
        <v>111</v>
      </c>
      <c r="N36" s="41">
        <v>195438.015</v>
      </c>
      <c r="O36" s="42">
        <v>122500.547802</v>
      </c>
      <c r="P36" s="43">
        <f t="shared" si="2"/>
        <v>130943.47005000002</v>
      </c>
      <c r="Q36" s="44">
        <v>33</v>
      </c>
      <c r="R36" s="45">
        <f t="shared" si="3"/>
        <v>87947.10675</v>
      </c>
    </row>
    <row r="37" spans="1:18" ht="15.75">
      <c r="A37" s="46" t="s">
        <v>112</v>
      </c>
      <c r="B37" s="47">
        <v>140</v>
      </c>
      <c r="C37" s="47">
        <v>22</v>
      </c>
      <c r="D37" s="47">
        <v>18.5</v>
      </c>
      <c r="E37" s="48">
        <v>1500</v>
      </c>
      <c r="F37" s="34">
        <v>32262</v>
      </c>
      <c r="G37" s="35">
        <v>49062</v>
      </c>
      <c r="H37" s="52"/>
      <c r="I37" s="52"/>
      <c r="J37" s="38">
        <v>31020</v>
      </c>
      <c r="K37" s="38">
        <v>47820</v>
      </c>
      <c r="L37" s="39" t="s">
        <v>80</v>
      </c>
      <c r="M37" s="40" t="s">
        <v>81</v>
      </c>
      <c r="N37" s="41">
        <v>197204.76</v>
      </c>
      <c r="O37" s="42">
        <v>123607.943568</v>
      </c>
      <c r="P37" s="43">
        <f t="shared" si="2"/>
        <v>132127.18920000002</v>
      </c>
      <c r="Q37" s="44">
        <v>33</v>
      </c>
      <c r="R37" s="45">
        <f t="shared" si="3"/>
        <v>88742.142</v>
      </c>
    </row>
    <row r="38" spans="1:18" ht="15.75">
      <c r="A38" s="46" t="s">
        <v>113</v>
      </c>
      <c r="B38" s="47">
        <v>8</v>
      </c>
      <c r="C38" s="47">
        <v>18</v>
      </c>
      <c r="D38" s="47">
        <v>1.5</v>
      </c>
      <c r="E38" s="48">
        <v>3000</v>
      </c>
      <c r="F38" s="53"/>
      <c r="G38" s="53"/>
      <c r="H38" s="52"/>
      <c r="I38" s="52"/>
      <c r="J38" s="38">
        <v>5476</v>
      </c>
      <c r="K38" s="38">
        <v>8101</v>
      </c>
      <c r="L38" s="39" t="s">
        <v>28</v>
      </c>
      <c r="M38" s="40" t="s">
        <v>29</v>
      </c>
      <c r="N38" s="41">
        <v>95568.795</v>
      </c>
      <c r="O38" s="42">
        <v>59902.520706</v>
      </c>
      <c r="P38" s="43">
        <f t="shared" si="2"/>
        <v>64031.092650000006</v>
      </c>
      <c r="Q38" s="44">
        <v>33</v>
      </c>
      <c r="R38" s="45">
        <f t="shared" si="3"/>
        <v>43005.95775</v>
      </c>
    </row>
    <row r="39" spans="1:18" ht="15.75">
      <c r="A39" s="46" t="s">
        <v>114</v>
      </c>
      <c r="B39" s="47">
        <v>20</v>
      </c>
      <c r="C39" s="47">
        <v>30</v>
      </c>
      <c r="D39" s="47">
        <v>4</v>
      </c>
      <c r="E39" s="48">
        <v>3000</v>
      </c>
      <c r="F39" s="53"/>
      <c r="G39" s="53"/>
      <c r="H39" s="52"/>
      <c r="I39" s="52"/>
      <c r="J39" s="38">
        <v>5774</v>
      </c>
      <c r="K39" s="38">
        <v>10394</v>
      </c>
      <c r="L39" s="39" t="s">
        <v>115</v>
      </c>
      <c r="M39" s="40" t="s">
        <v>116</v>
      </c>
      <c r="N39" s="41">
        <v>129857.31</v>
      </c>
      <c r="O39" s="42">
        <v>81394.561908</v>
      </c>
      <c r="P39" s="43">
        <f t="shared" si="2"/>
        <v>87004.3977</v>
      </c>
      <c r="Q39" s="44">
        <v>33</v>
      </c>
      <c r="R39" s="45">
        <f t="shared" si="3"/>
        <v>58435.7895</v>
      </c>
    </row>
    <row r="40" spans="1:18" ht="15.75">
      <c r="A40" s="54" t="s">
        <v>117</v>
      </c>
      <c r="B40" s="47">
        <v>45</v>
      </c>
      <c r="C40" s="47">
        <v>30</v>
      </c>
      <c r="D40" s="47">
        <v>7.5</v>
      </c>
      <c r="E40" s="48">
        <v>3000</v>
      </c>
      <c r="F40" s="53"/>
      <c r="G40" s="53"/>
      <c r="H40" s="52"/>
      <c r="I40" s="52"/>
      <c r="J40" s="38">
        <v>8165</v>
      </c>
      <c r="K40" s="38">
        <v>13403</v>
      </c>
      <c r="L40" s="39" t="s">
        <v>45</v>
      </c>
      <c r="M40" s="40" t="s">
        <v>46</v>
      </c>
      <c r="N40" s="41">
        <v>147941.865</v>
      </c>
      <c r="O40" s="42">
        <v>92729.96098199999</v>
      </c>
      <c r="P40" s="43">
        <f t="shared" si="2"/>
        <v>99121.04955</v>
      </c>
      <c r="Q40" s="44">
        <v>33</v>
      </c>
      <c r="R40" s="45">
        <f t="shared" si="3"/>
        <v>66573.83925</v>
      </c>
    </row>
    <row r="41" spans="1:18" ht="15.75">
      <c r="A41" s="46" t="s">
        <v>118</v>
      </c>
      <c r="B41" s="47">
        <v>12.5</v>
      </c>
      <c r="C41" s="47">
        <v>20</v>
      </c>
      <c r="D41" s="47">
        <v>2.2</v>
      </c>
      <c r="E41" s="48">
        <v>3000</v>
      </c>
      <c r="F41" s="55"/>
      <c r="G41" s="56"/>
      <c r="H41" s="52"/>
      <c r="I41" s="52"/>
      <c r="J41" s="57"/>
      <c r="K41" s="57"/>
      <c r="L41" s="39" t="s">
        <v>25</v>
      </c>
      <c r="M41" s="40" t="s">
        <v>26</v>
      </c>
      <c r="N41" s="41">
        <v>102364.605</v>
      </c>
      <c r="O41" s="42">
        <v>64162.134414</v>
      </c>
      <c r="P41" s="43">
        <f t="shared" si="2"/>
        <v>68584.28535</v>
      </c>
      <c r="Q41" s="44">
        <v>33</v>
      </c>
      <c r="R41" s="45">
        <f t="shared" si="3"/>
        <v>46064.07225</v>
      </c>
    </row>
    <row r="42" spans="1:18" ht="15.75">
      <c r="A42" s="46" t="s">
        <v>119</v>
      </c>
      <c r="B42" s="47">
        <v>25</v>
      </c>
      <c r="C42" s="47">
        <v>32</v>
      </c>
      <c r="D42" s="47">
        <v>5.5</v>
      </c>
      <c r="E42" s="48">
        <v>3000</v>
      </c>
      <c r="F42" s="58"/>
      <c r="G42" s="56"/>
      <c r="H42" s="52"/>
      <c r="I42" s="52"/>
      <c r="J42" s="57"/>
      <c r="K42" s="57"/>
      <c r="L42" s="39" t="s">
        <v>36</v>
      </c>
      <c r="M42" s="40" t="s">
        <v>37</v>
      </c>
      <c r="N42" s="41">
        <v>138918.735</v>
      </c>
      <c r="O42" s="42">
        <v>87074.263098</v>
      </c>
      <c r="P42" s="43">
        <f t="shared" si="2"/>
        <v>93075.55245</v>
      </c>
      <c r="Q42" s="44">
        <v>33</v>
      </c>
      <c r="R42" s="45">
        <f t="shared" si="3"/>
        <v>62513.43074999999</v>
      </c>
    </row>
    <row r="43" spans="1:18" ht="15.75">
      <c r="A43" s="31" t="s">
        <v>120</v>
      </c>
      <c r="B43" s="47">
        <v>50</v>
      </c>
      <c r="C43" s="47">
        <v>50</v>
      </c>
      <c r="D43" s="47">
        <v>15</v>
      </c>
      <c r="E43" s="48">
        <v>3000</v>
      </c>
      <c r="F43" s="55"/>
      <c r="G43" s="56"/>
      <c r="H43" s="52"/>
      <c r="I43" s="52"/>
      <c r="J43" s="57"/>
      <c r="K43" s="57"/>
      <c r="L43" s="39" t="s">
        <v>48</v>
      </c>
      <c r="M43" s="40" t="s">
        <v>49</v>
      </c>
      <c r="N43" s="41">
        <v>184610.88</v>
      </c>
      <c r="O43" s="42">
        <v>115714.099584</v>
      </c>
      <c r="P43" s="43">
        <f t="shared" si="2"/>
        <v>123689.2896</v>
      </c>
      <c r="Q43" s="44">
        <v>33</v>
      </c>
      <c r="R43" s="45">
        <f t="shared" si="3"/>
        <v>83074.89600000001</v>
      </c>
    </row>
    <row r="44" spans="1:18" ht="15.75">
      <c r="A44" s="46" t="s">
        <v>121</v>
      </c>
      <c r="B44" s="47">
        <v>50</v>
      </c>
      <c r="C44" s="47">
        <v>38</v>
      </c>
      <c r="D44" s="47">
        <v>7.5</v>
      </c>
      <c r="E44" s="48">
        <v>3000</v>
      </c>
      <c r="F44" s="58"/>
      <c r="G44" s="56"/>
      <c r="H44" s="52"/>
      <c r="I44" s="52"/>
      <c r="J44" s="57"/>
      <c r="K44" s="57"/>
      <c r="L44" s="39" t="s">
        <v>51</v>
      </c>
      <c r="M44" s="40" t="s">
        <v>52</v>
      </c>
      <c r="N44" s="41">
        <v>164682.99</v>
      </c>
      <c r="O44" s="42">
        <v>103223.298132</v>
      </c>
      <c r="P44" s="43">
        <f t="shared" si="2"/>
        <v>110337.6033</v>
      </c>
      <c r="Q44" s="44">
        <v>33</v>
      </c>
      <c r="R44" s="45">
        <f t="shared" si="3"/>
        <v>74107.3455</v>
      </c>
    </row>
    <row r="45" spans="1:18" ht="15.75">
      <c r="A45" s="59" t="s">
        <v>122</v>
      </c>
      <c r="B45" s="60">
        <v>100</v>
      </c>
      <c r="C45" s="32">
        <v>50</v>
      </c>
      <c r="D45" s="32">
        <v>30</v>
      </c>
      <c r="E45" s="61">
        <v>3000</v>
      </c>
      <c r="F45" s="55"/>
      <c r="G45" s="62"/>
      <c r="H45" s="52"/>
      <c r="I45" s="52"/>
      <c r="J45" s="57"/>
      <c r="K45" s="57"/>
      <c r="L45" s="39" t="s">
        <v>62</v>
      </c>
      <c r="M45" s="40" t="s">
        <v>63</v>
      </c>
      <c r="N45" s="41">
        <v>218821.77</v>
      </c>
      <c r="O45" s="42">
        <v>137157.485436</v>
      </c>
      <c r="P45" s="43">
        <f t="shared" si="2"/>
        <v>146610.5859</v>
      </c>
      <c r="Q45" s="44">
        <v>33</v>
      </c>
      <c r="R45" s="45">
        <f t="shared" si="3"/>
        <v>98469.7965</v>
      </c>
    </row>
    <row r="46" spans="1:18" ht="15.75">
      <c r="A46" s="46" t="s">
        <v>123</v>
      </c>
      <c r="B46" s="60">
        <v>100</v>
      </c>
      <c r="C46" s="32">
        <v>80</v>
      </c>
      <c r="D46" s="32">
        <v>45</v>
      </c>
      <c r="E46" s="61">
        <v>3000</v>
      </c>
      <c r="F46" s="58"/>
      <c r="G46" s="62"/>
      <c r="H46" s="52"/>
      <c r="I46" s="52"/>
      <c r="J46" s="57"/>
      <c r="K46" s="57"/>
      <c r="L46" s="39" t="s">
        <v>70</v>
      </c>
      <c r="M46" s="40" t="s">
        <v>71</v>
      </c>
      <c r="N46" s="41">
        <v>305060.04</v>
      </c>
      <c r="O46" s="42">
        <v>191211.63307199997</v>
      </c>
      <c r="P46" s="43">
        <f t="shared" si="2"/>
        <v>204390.2268</v>
      </c>
      <c r="Q46" s="44">
        <v>33</v>
      </c>
      <c r="R46" s="45">
        <f t="shared" si="3"/>
        <v>137277.01799999998</v>
      </c>
    </row>
    <row r="47" spans="1:18" ht="15.75">
      <c r="A47" s="59" t="s">
        <v>124</v>
      </c>
      <c r="B47" s="60">
        <v>100</v>
      </c>
      <c r="C47" s="32">
        <v>34</v>
      </c>
      <c r="D47" s="32">
        <v>15</v>
      </c>
      <c r="E47" s="61">
        <v>3000</v>
      </c>
      <c r="F47" s="55"/>
      <c r="G47" s="62"/>
      <c r="H47" s="52"/>
      <c r="I47" s="52"/>
      <c r="J47" s="57"/>
      <c r="K47" s="57"/>
      <c r="L47" s="39" t="s">
        <v>54</v>
      </c>
      <c r="M47" s="40" t="s">
        <v>55</v>
      </c>
      <c r="N47" s="41">
        <v>183266.415</v>
      </c>
      <c r="O47" s="42">
        <v>114871.388922</v>
      </c>
      <c r="P47" s="43">
        <f t="shared" si="2"/>
        <v>122788.49805000001</v>
      </c>
      <c r="Q47" s="44">
        <v>33</v>
      </c>
      <c r="R47" s="45">
        <f t="shared" si="3"/>
        <v>82469.88675</v>
      </c>
    </row>
    <row r="48" spans="1:18" ht="15.75">
      <c r="A48" s="63" t="s">
        <v>125</v>
      </c>
      <c r="B48" s="64">
        <v>200</v>
      </c>
      <c r="C48" s="65">
        <v>32</v>
      </c>
      <c r="D48" s="64">
        <v>30</v>
      </c>
      <c r="E48" s="66">
        <v>1500</v>
      </c>
      <c r="F48" s="67"/>
      <c r="G48" s="68"/>
      <c r="H48" s="69"/>
      <c r="I48" s="69"/>
      <c r="J48" s="70"/>
      <c r="K48" s="70"/>
      <c r="L48" s="39" t="s">
        <v>83</v>
      </c>
      <c r="M48" s="40" t="s">
        <v>84</v>
      </c>
      <c r="N48" s="41">
        <v>255183.39</v>
      </c>
      <c r="O48" s="42">
        <v>159948.948852</v>
      </c>
      <c r="P48" s="43">
        <f t="shared" si="2"/>
        <v>170972.87130000003</v>
      </c>
      <c r="Q48" s="44">
        <v>33</v>
      </c>
      <c r="R48" s="45">
        <f t="shared" si="3"/>
        <v>114832.5255</v>
      </c>
    </row>
    <row r="49" spans="1:18" ht="12.75" customHeight="1">
      <c r="A49" s="71" t="s">
        <v>126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 ht="15.75">
      <c r="A50" s="72" t="s">
        <v>127</v>
      </c>
      <c r="B50" s="72">
        <v>12.5</v>
      </c>
      <c r="C50" s="72">
        <v>20</v>
      </c>
      <c r="D50" s="72">
        <v>2.2</v>
      </c>
      <c r="E50" s="72">
        <v>3000</v>
      </c>
      <c r="F50" s="73"/>
      <c r="G50" s="35">
        <v>10528</v>
      </c>
      <c r="H50" s="74"/>
      <c r="I50" s="37">
        <v>8564</v>
      </c>
      <c r="J50" s="75"/>
      <c r="K50" s="38">
        <v>10778</v>
      </c>
      <c r="L50" s="76">
        <v>60146044</v>
      </c>
      <c r="M50" s="40" t="s">
        <v>128</v>
      </c>
      <c r="N50" s="41">
        <v>30929.94</v>
      </c>
      <c r="O50" s="42">
        <v>19386.886392</v>
      </c>
      <c r="P50" s="43">
        <f aca="true" t="shared" si="4" ref="P50:P68">N50*0.67</f>
        <v>20723.0598</v>
      </c>
      <c r="Q50" s="44">
        <v>33</v>
      </c>
      <c r="R50" s="45">
        <f aca="true" t="shared" si="5" ref="R50:R68">N50*0.45</f>
        <v>13918.473</v>
      </c>
    </row>
    <row r="51" spans="1:18" ht="15.75">
      <c r="A51" s="72" t="s">
        <v>129</v>
      </c>
      <c r="B51" s="72">
        <v>10</v>
      </c>
      <c r="C51" s="72">
        <v>16</v>
      </c>
      <c r="D51" s="72">
        <v>1.5</v>
      </c>
      <c r="E51" s="72">
        <v>3000</v>
      </c>
      <c r="F51" s="73"/>
      <c r="G51" s="35">
        <v>10164</v>
      </c>
      <c r="H51" s="74"/>
      <c r="I51" s="74"/>
      <c r="J51" s="75"/>
      <c r="K51" s="38">
        <v>10450</v>
      </c>
      <c r="L51" s="76">
        <v>60145771</v>
      </c>
      <c r="M51" s="40" t="s">
        <v>130</v>
      </c>
      <c r="N51" s="41">
        <v>16201.89</v>
      </c>
      <c r="O51" s="42">
        <v>10155.344652</v>
      </c>
      <c r="P51" s="43">
        <f t="shared" si="4"/>
        <v>10855.266300000001</v>
      </c>
      <c r="Q51" s="44">
        <v>33</v>
      </c>
      <c r="R51" s="45">
        <f t="shared" si="5"/>
        <v>7290.8505</v>
      </c>
    </row>
    <row r="52" spans="1:18" ht="15.75">
      <c r="A52" s="72" t="s">
        <v>131</v>
      </c>
      <c r="B52" s="72">
        <v>25</v>
      </c>
      <c r="C52" s="72">
        <v>20</v>
      </c>
      <c r="D52" s="72">
        <v>4</v>
      </c>
      <c r="E52" s="72">
        <v>3000</v>
      </c>
      <c r="F52" s="73"/>
      <c r="G52" s="35">
        <v>13297</v>
      </c>
      <c r="H52" s="74"/>
      <c r="I52" s="74" t="s">
        <v>132</v>
      </c>
      <c r="J52" s="75"/>
      <c r="K52" s="38">
        <v>13101</v>
      </c>
      <c r="L52" s="76">
        <v>60146057</v>
      </c>
      <c r="M52" s="40" t="s">
        <v>133</v>
      </c>
      <c r="N52" s="41">
        <v>32175.045</v>
      </c>
      <c r="O52" s="42">
        <v>20167.318205999996</v>
      </c>
      <c r="P52" s="43">
        <f t="shared" si="4"/>
        <v>21557.28015</v>
      </c>
      <c r="Q52" s="44">
        <v>33</v>
      </c>
      <c r="R52" s="45">
        <f t="shared" si="5"/>
        <v>14478.77025</v>
      </c>
    </row>
    <row r="53" spans="1:18" ht="15.75">
      <c r="A53" s="77" t="s">
        <v>134</v>
      </c>
      <c r="B53" s="77">
        <v>23</v>
      </c>
      <c r="C53" s="77">
        <v>16</v>
      </c>
      <c r="D53" s="77">
        <v>4</v>
      </c>
      <c r="E53" s="77">
        <v>3000</v>
      </c>
      <c r="F53" s="73"/>
      <c r="G53" s="35">
        <v>13297</v>
      </c>
      <c r="H53" s="74"/>
      <c r="I53" s="74"/>
      <c r="J53" s="75"/>
      <c r="K53" s="38">
        <v>13101</v>
      </c>
      <c r="L53" s="78" t="s">
        <v>135</v>
      </c>
      <c r="M53" s="79" t="s">
        <v>136</v>
      </c>
      <c r="N53" s="80">
        <v>21245.445</v>
      </c>
      <c r="O53" s="81">
        <v>13316.644926</v>
      </c>
      <c r="P53" s="82">
        <f t="shared" si="4"/>
        <v>14234.44815</v>
      </c>
      <c r="Q53" s="83">
        <v>33</v>
      </c>
      <c r="R53" s="80">
        <f t="shared" si="5"/>
        <v>9560.45025</v>
      </c>
    </row>
    <row r="54" spans="1:18" ht="15.75">
      <c r="A54" s="72" t="s">
        <v>137</v>
      </c>
      <c r="B54" s="72">
        <v>25</v>
      </c>
      <c r="C54" s="72">
        <v>32</v>
      </c>
      <c r="D54" s="72">
        <v>5.5</v>
      </c>
      <c r="E54" s="72">
        <v>3000</v>
      </c>
      <c r="F54" s="73"/>
      <c r="G54" s="35">
        <v>15125</v>
      </c>
      <c r="H54" s="74"/>
      <c r="I54" s="37">
        <v>13750</v>
      </c>
      <c r="J54" s="75"/>
      <c r="K54" s="38">
        <v>14545</v>
      </c>
      <c r="L54" s="76">
        <v>60146093</v>
      </c>
      <c r="M54" s="40" t="s">
        <v>138</v>
      </c>
      <c r="N54" s="41">
        <v>76990.545</v>
      </c>
      <c r="O54" s="42">
        <v>48257.673606</v>
      </c>
      <c r="P54" s="43">
        <f t="shared" si="4"/>
        <v>51583.66515</v>
      </c>
      <c r="Q54" s="44">
        <v>33</v>
      </c>
      <c r="R54" s="45">
        <f t="shared" si="5"/>
        <v>34645.74525</v>
      </c>
    </row>
    <row r="55" spans="1:18" ht="15.75">
      <c r="A55" s="72" t="s">
        <v>139</v>
      </c>
      <c r="B55" s="72">
        <v>20</v>
      </c>
      <c r="C55" s="72">
        <v>25</v>
      </c>
      <c r="D55" s="72">
        <v>4</v>
      </c>
      <c r="E55" s="72">
        <v>3000</v>
      </c>
      <c r="F55" s="73"/>
      <c r="G55" s="35">
        <v>13548</v>
      </c>
      <c r="H55" s="74"/>
      <c r="I55" s="74"/>
      <c r="J55" s="75"/>
      <c r="K55" s="38">
        <v>13915</v>
      </c>
      <c r="L55" s="76">
        <v>60146057</v>
      </c>
      <c r="M55" s="40" t="s">
        <v>133</v>
      </c>
      <c r="N55" s="41">
        <v>32175.045</v>
      </c>
      <c r="O55" s="42">
        <v>20167.318205999996</v>
      </c>
      <c r="P55" s="43">
        <f t="shared" si="4"/>
        <v>21557.28015</v>
      </c>
      <c r="Q55" s="44">
        <v>33</v>
      </c>
      <c r="R55" s="45">
        <f t="shared" si="5"/>
        <v>14478.77025</v>
      </c>
    </row>
    <row r="56" spans="1:18" ht="15.75">
      <c r="A56" s="72" t="s">
        <v>140</v>
      </c>
      <c r="B56" s="72">
        <v>50</v>
      </c>
      <c r="C56" s="72">
        <v>32</v>
      </c>
      <c r="D56" s="72">
        <v>7.5</v>
      </c>
      <c r="E56" s="72">
        <v>3000</v>
      </c>
      <c r="F56" s="73"/>
      <c r="G56" s="35">
        <v>17905</v>
      </c>
      <c r="H56" s="74"/>
      <c r="I56" s="37">
        <v>15345</v>
      </c>
      <c r="J56" s="75"/>
      <c r="K56" s="38">
        <v>17079</v>
      </c>
      <c r="L56" s="76">
        <v>60146102</v>
      </c>
      <c r="M56" s="40" t="s">
        <v>141</v>
      </c>
      <c r="N56" s="41">
        <v>98424.36</v>
      </c>
      <c r="O56" s="42">
        <v>61692.388848</v>
      </c>
      <c r="P56" s="43">
        <f t="shared" si="4"/>
        <v>65944.3212</v>
      </c>
      <c r="Q56" s="44">
        <v>33</v>
      </c>
      <c r="R56" s="45">
        <f t="shared" si="5"/>
        <v>44290.962</v>
      </c>
    </row>
    <row r="57" spans="1:18" ht="15.75">
      <c r="A57" s="72" t="s">
        <v>142</v>
      </c>
      <c r="B57" s="72">
        <v>45</v>
      </c>
      <c r="C57" s="72">
        <v>28</v>
      </c>
      <c r="D57" s="72">
        <v>7.5</v>
      </c>
      <c r="E57" s="72">
        <v>3000</v>
      </c>
      <c r="F57" s="73"/>
      <c r="G57" s="35">
        <v>17905</v>
      </c>
      <c r="H57" s="74"/>
      <c r="I57" s="74"/>
      <c r="J57" s="75"/>
      <c r="K57" s="38">
        <v>17079</v>
      </c>
      <c r="L57" s="76">
        <v>60146103</v>
      </c>
      <c r="M57" s="40" t="s">
        <v>141</v>
      </c>
      <c r="N57" s="41">
        <v>98424.36</v>
      </c>
      <c r="O57" s="42">
        <v>61692.388848</v>
      </c>
      <c r="P57" s="43">
        <f t="shared" si="4"/>
        <v>65944.3212</v>
      </c>
      <c r="Q57" s="44">
        <v>34</v>
      </c>
      <c r="R57" s="45">
        <f t="shared" si="5"/>
        <v>44290.962</v>
      </c>
    </row>
    <row r="58" spans="1:18" ht="15.75">
      <c r="A58" s="72" t="s">
        <v>143</v>
      </c>
      <c r="B58" s="72">
        <v>50</v>
      </c>
      <c r="C58" s="72">
        <v>50</v>
      </c>
      <c r="D58" s="72">
        <v>15</v>
      </c>
      <c r="E58" s="72">
        <v>3000</v>
      </c>
      <c r="F58" s="73"/>
      <c r="G58" s="35">
        <v>27776</v>
      </c>
      <c r="H58" s="74"/>
      <c r="I58" s="37">
        <v>25280</v>
      </c>
      <c r="J58" s="75"/>
      <c r="K58" s="38">
        <v>26544</v>
      </c>
      <c r="L58" s="39" t="s">
        <v>144</v>
      </c>
      <c r="M58" s="84" t="s">
        <v>145</v>
      </c>
      <c r="N58" s="41">
        <v>105131.16</v>
      </c>
      <c r="O58" s="42">
        <v>65896.211088</v>
      </c>
      <c r="P58" s="43">
        <f t="shared" si="4"/>
        <v>70437.8772</v>
      </c>
      <c r="Q58" s="44">
        <v>33</v>
      </c>
      <c r="R58" s="45">
        <f t="shared" si="5"/>
        <v>47309.022000000004</v>
      </c>
    </row>
    <row r="59" spans="1:18" ht="15.75">
      <c r="A59" s="72" t="s">
        <v>146</v>
      </c>
      <c r="B59" s="72">
        <v>45</v>
      </c>
      <c r="C59" s="72">
        <v>40</v>
      </c>
      <c r="D59" s="72">
        <v>11</v>
      </c>
      <c r="E59" s="72">
        <v>3000</v>
      </c>
      <c r="F59" s="73"/>
      <c r="G59" s="35">
        <v>20073</v>
      </c>
      <c r="H59" s="74"/>
      <c r="I59" s="74"/>
      <c r="J59" s="75"/>
      <c r="K59" s="38">
        <v>22868</v>
      </c>
      <c r="L59" s="76">
        <v>60146110</v>
      </c>
      <c r="M59" s="40" t="s">
        <v>147</v>
      </c>
      <c r="N59" s="41">
        <v>101000.475</v>
      </c>
      <c r="O59" s="42">
        <v>63307.09773</v>
      </c>
      <c r="P59" s="43">
        <f t="shared" si="4"/>
        <v>67670.31825000001</v>
      </c>
      <c r="Q59" s="44">
        <v>33</v>
      </c>
      <c r="R59" s="45">
        <f t="shared" si="5"/>
        <v>45450.21375</v>
      </c>
    </row>
    <row r="60" spans="1:18" ht="15.75">
      <c r="A60" s="72" t="s">
        <v>148</v>
      </c>
      <c r="B60" s="72">
        <v>100</v>
      </c>
      <c r="C60" s="72">
        <v>32</v>
      </c>
      <c r="D60" s="72">
        <v>15</v>
      </c>
      <c r="E60" s="72">
        <v>3000</v>
      </c>
      <c r="F60" s="73"/>
      <c r="G60" s="35">
        <v>30595</v>
      </c>
      <c r="H60" s="74"/>
      <c r="I60" s="37">
        <v>26135</v>
      </c>
      <c r="J60" s="75"/>
      <c r="K60" s="38">
        <v>30206</v>
      </c>
      <c r="L60" s="39" t="s">
        <v>149</v>
      </c>
      <c r="M60" s="84" t="s">
        <v>150</v>
      </c>
      <c r="N60" s="41">
        <v>118485.765</v>
      </c>
      <c r="O60" s="42">
        <v>74266.877502</v>
      </c>
      <c r="P60" s="43">
        <f t="shared" si="4"/>
        <v>79385.46255000001</v>
      </c>
      <c r="Q60" s="44">
        <v>33</v>
      </c>
      <c r="R60" s="45">
        <f t="shared" si="5"/>
        <v>53318.59425</v>
      </c>
    </row>
    <row r="61" spans="1:18" ht="15.75">
      <c r="A61" s="72" t="s">
        <v>151</v>
      </c>
      <c r="B61" s="72">
        <v>90</v>
      </c>
      <c r="C61" s="72">
        <v>26</v>
      </c>
      <c r="D61" s="72">
        <v>11</v>
      </c>
      <c r="E61" s="72">
        <v>3000</v>
      </c>
      <c r="F61" s="73"/>
      <c r="G61" s="35">
        <v>22892</v>
      </c>
      <c r="H61" s="74"/>
      <c r="I61" s="74"/>
      <c r="J61" s="75"/>
      <c r="K61" s="38">
        <v>27720</v>
      </c>
      <c r="L61" s="76">
        <v>60146117</v>
      </c>
      <c r="M61" s="40" t="s">
        <v>152</v>
      </c>
      <c r="N61" s="41">
        <v>107914.275</v>
      </c>
      <c r="O61" s="42">
        <v>67640.66757</v>
      </c>
      <c r="P61" s="43">
        <f t="shared" si="4"/>
        <v>72302.56425</v>
      </c>
      <c r="Q61" s="44">
        <v>33</v>
      </c>
      <c r="R61" s="45">
        <f t="shared" si="5"/>
        <v>48561.42375</v>
      </c>
    </row>
    <row r="62" spans="1:18" ht="15.75">
      <c r="A62" s="72" t="s">
        <v>153</v>
      </c>
      <c r="B62" s="72">
        <v>80</v>
      </c>
      <c r="C62" s="72">
        <v>20</v>
      </c>
      <c r="D62" s="72">
        <v>7.5</v>
      </c>
      <c r="E62" s="72">
        <v>3000</v>
      </c>
      <c r="F62" s="73"/>
      <c r="G62" s="35">
        <v>21256</v>
      </c>
      <c r="H62" s="74"/>
      <c r="I62" s="74"/>
      <c r="J62" s="75"/>
      <c r="K62" s="75">
        <v>0</v>
      </c>
      <c r="L62" s="39" t="s">
        <v>154</v>
      </c>
      <c r="M62" s="84" t="s">
        <v>155</v>
      </c>
      <c r="N62" s="41">
        <v>76255.695</v>
      </c>
      <c r="O62" s="42">
        <v>47797.069626000004</v>
      </c>
      <c r="P62" s="43">
        <f t="shared" si="4"/>
        <v>51091.315650000004</v>
      </c>
      <c r="Q62" s="44">
        <v>33</v>
      </c>
      <c r="R62" s="45">
        <f t="shared" si="5"/>
        <v>34315.062750000005</v>
      </c>
    </row>
    <row r="63" spans="1:18" ht="15.75">
      <c r="A63" s="72" t="s">
        <v>156</v>
      </c>
      <c r="B63" s="72">
        <v>100</v>
      </c>
      <c r="C63" s="72">
        <v>50</v>
      </c>
      <c r="D63" s="72">
        <v>30</v>
      </c>
      <c r="E63" s="72">
        <v>3000</v>
      </c>
      <c r="F63" s="73"/>
      <c r="G63" s="35">
        <v>47981</v>
      </c>
      <c r="H63" s="74"/>
      <c r="I63" s="37">
        <v>39254</v>
      </c>
      <c r="J63" s="75"/>
      <c r="K63" s="38">
        <v>38674</v>
      </c>
      <c r="L63" s="39" t="s">
        <v>157</v>
      </c>
      <c r="M63" s="84" t="s">
        <v>158</v>
      </c>
      <c r="N63" s="41">
        <v>152579.7</v>
      </c>
      <c r="O63" s="42">
        <v>95636.95596</v>
      </c>
      <c r="P63" s="43">
        <f t="shared" si="4"/>
        <v>102228.39900000002</v>
      </c>
      <c r="Q63" s="44">
        <v>33</v>
      </c>
      <c r="R63" s="45">
        <f t="shared" si="5"/>
        <v>68660.865</v>
      </c>
    </row>
    <row r="64" spans="1:18" ht="15.75">
      <c r="A64" s="72" t="s">
        <v>159</v>
      </c>
      <c r="B64" s="72">
        <v>90</v>
      </c>
      <c r="C64" s="72">
        <v>40</v>
      </c>
      <c r="D64" s="72">
        <v>22</v>
      </c>
      <c r="E64" s="72">
        <v>3000</v>
      </c>
      <c r="F64" s="73"/>
      <c r="G64" s="35">
        <v>44253</v>
      </c>
      <c r="H64" s="74"/>
      <c r="I64" s="74"/>
      <c r="J64" s="75"/>
      <c r="K64" s="38">
        <v>38070</v>
      </c>
      <c r="L64" s="39" t="s">
        <v>160</v>
      </c>
      <c r="M64" s="84" t="s">
        <v>161</v>
      </c>
      <c r="N64" s="41">
        <v>135962.775</v>
      </c>
      <c r="O64" s="42">
        <v>85221.46737</v>
      </c>
      <c r="P64" s="43">
        <f t="shared" si="4"/>
        <v>91095.05925</v>
      </c>
      <c r="Q64" s="44">
        <v>33</v>
      </c>
      <c r="R64" s="45">
        <f t="shared" si="5"/>
        <v>61183.24875</v>
      </c>
    </row>
    <row r="65" spans="1:18" ht="15.75">
      <c r="A65" s="72" t="s">
        <v>162</v>
      </c>
      <c r="B65" s="72">
        <v>100</v>
      </c>
      <c r="C65" s="72">
        <v>80</v>
      </c>
      <c r="D65" s="72">
        <v>45</v>
      </c>
      <c r="E65" s="72">
        <v>3000</v>
      </c>
      <c r="F65" s="73"/>
      <c r="G65" s="35">
        <v>65731</v>
      </c>
      <c r="H65" s="74"/>
      <c r="I65" s="74"/>
      <c r="J65" s="75"/>
      <c r="K65" s="38">
        <v>64036</v>
      </c>
      <c r="L65" s="39" t="s">
        <v>163</v>
      </c>
      <c r="M65" s="84" t="s">
        <v>164</v>
      </c>
      <c r="N65" s="41">
        <v>182931.075</v>
      </c>
      <c r="O65" s="42">
        <v>114661.19781</v>
      </c>
      <c r="P65" s="43">
        <f t="shared" si="4"/>
        <v>122563.82025000002</v>
      </c>
      <c r="Q65" s="44">
        <v>33</v>
      </c>
      <c r="R65" s="45">
        <f t="shared" si="5"/>
        <v>82318.98375000001</v>
      </c>
    </row>
    <row r="66" spans="1:18" ht="15.75">
      <c r="A66" s="72" t="s">
        <v>165</v>
      </c>
      <c r="B66" s="72">
        <v>90</v>
      </c>
      <c r="C66" s="72">
        <v>67</v>
      </c>
      <c r="D66" s="72">
        <v>37</v>
      </c>
      <c r="E66" s="72">
        <v>3000</v>
      </c>
      <c r="F66" s="73"/>
      <c r="G66" s="35">
        <v>60179</v>
      </c>
      <c r="H66" s="74"/>
      <c r="I66" s="74"/>
      <c r="J66" s="75"/>
      <c r="K66" s="38">
        <v>57998</v>
      </c>
      <c r="L66" s="39" t="s">
        <v>163</v>
      </c>
      <c r="M66" s="84" t="s">
        <v>164</v>
      </c>
      <c r="N66" s="41">
        <v>182931.075</v>
      </c>
      <c r="O66" s="42">
        <v>114661.19781</v>
      </c>
      <c r="P66" s="43">
        <f t="shared" si="4"/>
        <v>122563.82025000002</v>
      </c>
      <c r="Q66" s="44">
        <v>33</v>
      </c>
      <c r="R66" s="45">
        <f t="shared" si="5"/>
        <v>82318.98375000001</v>
      </c>
    </row>
    <row r="67" spans="1:18" ht="15.75">
      <c r="A67" s="72" t="s">
        <v>166</v>
      </c>
      <c r="B67" s="72">
        <v>200</v>
      </c>
      <c r="C67" s="72">
        <v>20</v>
      </c>
      <c r="D67" s="72">
        <v>18.5</v>
      </c>
      <c r="E67" s="72">
        <v>1500</v>
      </c>
      <c r="F67" s="73"/>
      <c r="G67" s="35">
        <v>57045</v>
      </c>
      <c r="H67" s="74"/>
      <c r="I67" s="37">
        <v>43063</v>
      </c>
      <c r="J67" s="75"/>
      <c r="K67" s="38">
        <v>53770</v>
      </c>
      <c r="L67" s="39" t="s">
        <v>167</v>
      </c>
      <c r="M67" s="84" t="s">
        <v>168</v>
      </c>
      <c r="N67" s="41">
        <v>125521.695</v>
      </c>
      <c r="O67" s="42">
        <v>78676.998426</v>
      </c>
      <c r="P67" s="43">
        <f t="shared" si="4"/>
        <v>84099.53565</v>
      </c>
      <c r="Q67" s="44">
        <v>33</v>
      </c>
      <c r="R67" s="45">
        <f t="shared" si="5"/>
        <v>56484.76275</v>
      </c>
    </row>
    <row r="68" spans="1:18" ht="15.75">
      <c r="A68" s="72" t="s">
        <v>169</v>
      </c>
      <c r="B68" s="72">
        <v>180</v>
      </c>
      <c r="C68" s="72">
        <v>16</v>
      </c>
      <c r="D68" s="72">
        <v>15</v>
      </c>
      <c r="E68" s="72">
        <v>1500</v>
      </c>
      <c r="F68" s="73"/>
      <c r="G68" s="35">
        <v>54204</v>
      </c>
      <c r="H68" s="74"/>
      <c r="I68" s="74"/>
      <c r="J68" s="75"/>
      <c r="K68" s="38">
        <v>48335</v>
      </c>
      <c r="L68" s="39" t="s">
        <v>170</v>
      </c>
      <c r="M68" s="84" t="s">
        <v>171</v>
      </c>
      <c r="N68" s="41">
        <v>112273.695</v>
      </c>
      <c r="O68" s="42">
        <v>70373.152026</v>
      </c>
      <c r="P68" s="43">
        <f t="shared" si="4"/>
        <v>75223.37565000002</v>
      </c>
      <c r="Q68" s="44">
        <v>33</v>
      </c>
      <c r="R68" s="45">
        <f t="shared" si="5"/>
        <v>50523.16275</v>
      </c>
    </row>
  </sheetData>
  <sheetProtection selectLockedCells="1" selectUnlockedCells="1"/>
  <mergeCells count="9">
    <mergeCell ref="M1:M5"/>
    <mergeCell ref="O1:O3"/>
    <mergeCell ref="P1:P3"/>
    <mergeCell ref="F4:G4"/>
    <mergeCell ref="H4:I4"/>
    <mergeCell ref="J4:K4"/>
    <mergeCell ref="A5:E5"/>
    <mergeCell ref="A6:R6"/>
    <mergeCell ref="A49:R4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78"/>
  <sheetViews>
    <sheetView tabSelected="1" workbookViewId="0" topLeftCell="A1">
      <selection activeCell="D82" sqref="D82"/>
    </sheetView>
  </sheetViews>
  <sheetFormatPr defaultColWidth="9.140625" defaultRowHeight="12.75"/>
  <cols>
    <col min="2" max="2" width="18.7109375" style="0" customWidth="1"/>
    <col min="3" max="3" width="7.421875" style="0" customWidth="1"/>
    <col min="6" max="6" width="16.57421875" style="0" customWidth="1"/>
    <col min="7" max="7" width="39.57421875" style="0" customWidth="1"/>
    <col min="8" max="10" width="0" style="0" hidden="1" customWidth="1"/>
    <col min="11" max="11" width="15.140625" style="0" customWidth="1"/>
    <col min="12" max="12" width="0" style="0" hidden="1" customWidth="1"/>
    <col min="13" max="13" width="18.28125" style="0" customWidth="1"/>
  </cols>
  <sheetData>
    <row r="3" spans="2:13" ht="13.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5.75" customHeight="1">
      <c r="B4" s="86"/>
      <c r="F4" s="87"/>
      <c r="G4" s="88" t="s">
        <v>172</v>
      </c>
      <c r="H4" s="3"/>
      <c r="I4" s="4" t="s">
        <v>1</v>
      </c>
      <c r="J4" s="89" t="s">
        <v>3</v>
      </c>
      <c r="K4" s="5" t="s">
        <v>2</v>
      </c>
      <c r="L4" s="90" t="s">
        <v>3</v>
      </c>
      <c r="M4" s="91"/>
    </row>
    <row r="5" spans="2:13" ht="15.75">
      <c r="B5" s="86"/>
      <c r="F5" s="92"/>
      <c r="G5" s="88"/>
      <c r="H5" s="9" t="s">
        <v>4</v>
      </c>
      <c r="I5" s="4"/>
      <c r="J5" s="93" t="s">
        <v>5</v>
      </c>
      <c r="K5" s="5"/>
      <c r="L5" s="94" t="s">
        <v>5</v>
      </c>
      <c r="M5" s="95" t="s">
        <v>6</v>
      </c>
    </row>
    <row r="6" spans="2:13" ht="45" customHeight="1">
      <c r="B6" s="96" t="s">
        <v>173</v>
      </c>
      <c r="C6" s="97" t="s">
        <v>174</v>
      </c>
      <c r="D6" s="97" t="s">
        <v>175</v>
      </c>
      <c r="E6" s="97" t="s">
        <v>176</v>
      </c>
      <c r="F6" s="92" t="s">
        <v>7</v>
      </c>
      <c r="G6" s="88"/>
      <c r="H6" s="9" t="s">
        <v>8</v>
      </c>
      <c r="I6" s="4"/>
      <c r="J6" s="93" t="s">
        <v>9</v>
      </c>
      <c r="K6" s="5"/>
      <c r="L6" s="94" t="s">
        <v>9</v>
      </c>
      <c r="M6" s="95" t="s">
        <v>10</v>
      </c>
    </row>
    <row r="7" spans="2:13" ht="15.75">
      <c r="B7" s="96"/>
      <c r="C7" s="98" t="s">
        <v>177</v>
      </c>
      <c r="D7" s="98" t="s">
        <v>178</v>
      </c>
      <c r="E7" s="98" t="s">
        <v>179</v>
      </c>
      <c r="F7" s="92" t="s">
        <v>180</v>
      </c>
      <c r="G7" s="88"/>
      <c r="H7" s="99" t="s">
        <v>181</v>
      </c>
      <c r="I7" s="18" t="s">
        <v>17</v>
      </c>
      <c r="J7" s="93"/>
      <c r="K7" s="19" t="s">
        <v>17</v>
      </c>
      <c r="L7" s="94"/>
      <c r="M7" s="95" t="s">
        <v>17</v>
      </c>
    </row>
    <row r="8" spans="2:13" ht="16.5">
      <c r="B8" s="100" t="s">
        <v>182</v>
      </c>
      <c r="C8" s="101">
        <v>22</v>
      </c>
      <c r="D8" s="101" t="s">
        <v>183</v>
      </c>
      <c r="E8" s="102">
        <v>17525</v>
      </c>
      <c r="F8" s="103"/>
      <c r="G8" s="88"/>
      <c r="H8" s="25" t="s">
        <v>20</v>
      </c>
      <c r="I8" s="26" t="s">
        <v>20</v>
      </c>
      <c r="J8" s="104"/>
      <c r="K8" s="27" t="s">
        <v>20</v>
      </c>
      <c r="L8" s="105"/>
      <c r="M8" s="106" t="s">
        <v>20</v>
      </c>
    </row>
    <row r="9" spans="2:13" ht="12.75" hidden="1">
      <c r="B9" s="100" t="s">
        <v>184</v>
      </c>
      <c r="C9" s="101">
        <v>24</v>
      </c>
      <c r="D9" s="101" t="s">
        <v>185</v>
      </c>
      <c r="E9" s="102">
        <v>18617</v>
      </c>
      <c r="M9" s="107"/>
    </row>
    <row r="10" spans="2:13" ht="12.75" hidden="1">
      <c r="B10" s="100" t="s">
        <v>186</v>
      </c>
      <c r="C10" s="101">
        <v>30</v>
      </c>
      <c r="D10" s="101" t="s">
        <v>185</v>
      </c>
      <c r="E10" s="102">
        <v>18999</v>
      </c>
      <c r="M10" s="108"/>
    </row>
    <row r="11" spans="2:13" ht="12.75" hidden="1">
      <c r="B11" s="100" t="s">
        <v>187</v>
      </c>
      <c r="C11" s="101">
        <v>23</v>
      </c>
      <c r="D11" s="101" t="s">
        <v>183</v>
      </c>
      <c r="E11" s="102">
        <v>17525</v>
      </c>
      <c r="M11" s="108"/>
    </row>
    <row r="12" spans="2:13" ht="12.75" hidden="1">
      <c r="B12" s="100" t="s">
        <v>188</v>
      </c>
      <c r="C12" s="101">
        <v>25</v>
      </c>
      <c r="D12" s="101" t="s">
        <v>185</v>
      </c>
      <c r="E12" s="102">
        <v>17743</v>
      </c>
      <c r="M12" s="108"/>
    </row>
    <row r="13" spans="2:13" ht="15.75" customHeight="1">
      <c r="B13" s="109" t="s">
        <v>189</v>
      </c>
      <c r="C13" s="110">
        <v>26</v>
      </c>
      <c r="D13" s="110" t="s">
        <v>185</v>
      </c>
      <c r="E13" s="111">
        <v>19618</v>
      </c>
      <c r="F13" s="76" t="s">
        <v>190</v>
      </c>
      <c r="G13" s="84" t="s">
        <v>191</v>
      </c>
      <c r="H13" s="112">
        <v>31150.395</v>
      </c>
      <c r="I13" s="42">
        <v>17279.1241065</v>
      </c>
      <c r="J13" s="113">
        <v>44.53</v>
      </c>
      <c r="K13" s="43">
        <f>H13*0.67</f>
        <v>20870.76465</v>
      </c>
      <c r="L13" s="114">
        <v>33</v>
      </c>
      <c r="M13" s="115">
        <f aca="true" t="shared" si="0" ref="M13:M76">H13*0.45</f>
        <v>14017.67775</v>
      </c>
    </row>
    <row r="14" spans="2:13" ht="14.25" hidden="1">
      <c r="B14" s="109"/>
      <c r="C14" s="110"/>
      <c r="D14" s="110"/>
      <c r="E14" s="111"/>
      <c r="G14" s="116"/>
      <c r="H14" s="117"/>
      <c r="I14" s="118"/>
      <c r="J14" s="118"/>
      <c r="K14" s="118"/>
      <c r="L14" s="118"/>
      <c r="M14" s="115">
        <f t="shared" si="0"/>
        <v>0</v>
      </c>
    </row>
    <row r="15" spans="2:13" ht="14.25" hidden="1">
      <c r="B15" s="109"/>
      <c r="C15" s="110"/>
      <c r="D15" s="110"/>
      <c r="E15" s="111"/>
      <c r="G15" s="116"/>
      <c r="H15" s="117"/>
      <c r="I15" s="118"/>
      <c r="J15" s="118"/>
      <c r="K15" s="118"/>
      <c r="L15" s="118"/>
      <c r="M15" s="115">
        <f t="shared" si="0"/>
        <v>0</v>
      </c>
    </row>
    <row r="16" spans="2:13" ht="14.25" hidden="1">
      <c r="B16" s="109"/>
      <c r="C16" s="110"/>
      <c r="D16" s="110"/>
      <c r="E16" s="111"/>
      <c r="G16" s="116"/>
      <c r="H16" s="117"/>
      <c r="I16" s="118"/>
      <c r="J16" s="118"/>
      <c r="K16" s="118"/>
      <c r="L16" s="118"/>
      <c r="M16" s="115">
        <f t="shared" si="0"/>
        <v>0</v>
      </c>
    </row>
    <row r="17" spans="2:13" ht="14.25" hidden="1">
      <c r="B17" s="109"/>
      <c r="C17" s="110"/>
      <c r="D17" s="110"/>
      <c r="E17" s="111"/>
      <c r="G17" s="116"/>
      <c r="H17" s="117"/>
      <c r="I17" s="118"/>
      <c r="J17" s="118"/>
      <c r="K17" s="118"/>
      <c r="L17" s="118"/>
      <c r="M17" s="115">
        <f t="shared" si="0"/>
        <v>0</v>
      </c>
    </row>
    <row r="18" spans="2:13" ht="14.25" hidden="1">
      <c r="B18" s="109"/>
      <c r="C18" s="110"/>
      <c r="D18" s="110"/>
      <c r="E18" s="111"/>
      <c r="G18" s="116"/>
      <c r="H18" s="117"/>
      <c r="I18" s="118"/>
      <c r="J18" s="118"/>
      <c r="K18" s="118"/>
      <c r="L18" s="118"/>
      <c r="M18" s="115">
        <f t="shared" si="0"/>
        <v>0</v>
      </c>
    </row>
    <row r="19" spans="2:13" ht="15.75">
      <c r="B19" s="109"/>
      <c r="C19" s="110"/>
      <c r="D19" s="110"/>
      <c r="E19" s="111"/>
      <c r="F19" s="76">
        <v>60117110</v>
      </c>
      <c r="G19" s="84" t="s">
        <v>192</v>
      </c>
      <c r="H19" s="112">
        <v>26602.605</v>
      </c>
      <c r="I19" s="42">
        <v>14756.4649935</v>
      </c>
      <c r="J19" s="113">
        <v>44.53</v>
      </c>
      <c r="K19" s="43">
        <f aca="true" t="shared" si="1" ref="K19:K20">H19*0.67</f>
        <v>17823.74535</v>
      </c>
      <c r="L19" s="119"/>
      <c r="M19" s="115">
        <f t="shared" si="0"/>
        <v>11971.17225</v>
      </c>
    </row>
    <row r="20" spans="2:13" ht="15.75">
      <c r="B20" s="109" t="s">
        <v>193</v>
      </c>
      <c r="C20" s="110">
        <v>53</v>
      </c>
      <c r="D20" s="110" t="s">
        <v>194</v>
      </c>
      <c r="E20" s="120">
        <v>21074</v>
      </c>
      <c r="F20" s="39">
        <v>504103842</v>
      </c>
      <c r="G20" s="40" t="s">
        <v>195</v>
      </c>
      <c r="H20" s="112">
        <v>59753.655</v>
      </c>
      <c r="I20" s="42">
        <v>33145.352428499995</v>
      </c>
      <c r="J20" s="113">
        <v>44.53</v>
      </c>
      <c r="K20" s="43">
        <f t="shared" si="1"/>
        <v>40034.94885</v>
      </c>
      <c r="L20" s="114">
        <v>33</v>
      </c>
      <c r="M20" s="115">
        <f t="shared" si="0"/>
        <v>26889.14475</v>
      </c>
    </row>
    <row r="21" spans="2:13" ht="15" hidden="1">
      <c r="B21" s="109" t="s">
        <v>196</v>
      </c>
      <c r="C21" s="110">
        <v>55</v>
      </c>
      <c r="D21" s="110" t="s">
        <v>197</v>
      </c>
      <c r="E21" s="120">
        <v>21947</v>
      </c>
      <c r="H21" s="117"/>
      <c r="M21" s="115">
        <f t="shared" si="0"/>
        <v>0</v>
      </c>
    </row>
    <row r="22" spans="2:13" ht="15" hidden="1">
      <c r="B22" s="109" t="s">
        <v>198</v>
      </c>
      <c r="C22" s="110">
        <v>57</v>
      </c>
      <c r="D22" s="110" t="s">
        <v>199</v>
      </c>
      <c r="E22" s="120">
        <v>16543</v>
      </c>
      <c r="H22" s="117"/>
      <c r="M22" s="115">
        <f t="shared" si="0"/>
        <v>0</v>
      </c>
    </row>
    <row r="23" spans="2:13" ht="15" hidden="1">
      <c r="B23" s="109" t="s">
        <v>200</v>
      </c>
      <c r="C23" s="110">
        <v>60</v>
      </c>
      <c r="D23" s="110" t="s">
        <v>199</v>
      </c>
      <c r="E23" s="120">
        <v>17537</v>
      </c>
      <c r="H23" s="117"/>
      <c r="M23" s="115">
        <f t="shared" si="0"/>
        <v>0</v>
      </c>
    </row>
    <row r="24" spans="2:13" ht="15" hidden="1">
      <c r="B24" s="109" t="s">
        <v>201</v>
      </c>
      <c r="C24" s="110">
        <v>66</v>
      </c>
      <c r="D24" s="110" t="s">
        <v>202</v>
      </c>
      <c r="E24" s="120">
        <v>17143</v>
      </c>
      <c r="H24" s="117"/>
      <c r="M24" s="115">
        <f t="shared" si="0"/>
        <v>0</v>
      </c>
    </row>
    <row r="25" spans="2:13" ht="15" hidden="1">
      <c r="B25" s="109" t="s">
        <v>203</v>
      </c>
      <c r="C25" s="110">
        <v>67</v>
      </c>
      <c r="D25" s="110" t="s">
        <v>202</v>
      </c>
      <c r="E25" s="120">
        <v>17361</v>
      </c>
      <c r="H25" s="117"/>
      <c r="M25" s="115">
        <f t="shared" si="0"/>
        <v>0</v>
      </c>
    </row>
    <row r="26" spans="2:13" ht="30" hidden="1">
      <c r="B26" s="109" t="s">
        <v>204</v>
      </c>
      <c r="C26" s="110">
        <v>70</v>
      </c>
      <c r="D26" s="110" t="s">
        <v>205</v>
      </c>
      <c r="E26" s="120">
        <v>18181</v>
      </c>
      <c r="H26" s="117"/>
      <c r="M26" s="115">
        <f t="shared" si="0"/>
        <v>0</v>
      </c>
    </row>
    <row r="27" spans="2:13" ht="30" hidden="1">
      <c r="B27" s="109" t="s">
        <v>206</v>
      </c>
      <c r="C27" s="110">
        <v>78</v>
      </c>
      <c r="D27" s="110" t="s">
        <v>205</v>
      </c>
      <c r="E27" s="120">
        <v>18672</v>
      </c>
      <c r="H27" s="117"/>
      <c r="M27" s="115">
        <f t="shared" si="0"/>
        <v>0</v>
      </c>
    </row>
    <row r="28" spans="2:13" ht="30" hidden="1">
      <c r="B28" s="109" t="s">
        <v>207</v>
      </c>
      <c r="C28" s="110">
        <v>80</v>
      </c>
      <c r="D28" s="110" t="s">
        <v>205</v>
      </c>
      <c r="E28" s="120">
        <v>19709</v>
      </c>
      <c r="H28" s="117"/>
      <c r="M28" s="115">
        <f t="shared" si="0"/>
        <v>0</v>
      </c>
    </row>
    <row r="29" spans="2:13" ht="30" hidden="1">
      <c r="B29" s="109" t="s">
        <v>208</v>
      </c>
      <c r="C29" s="110">
        <v>87</v>
      </c>
      <c r="D29" s="110" t="s">
        <v>209</v>
      </c>
      <c r="E29" s="120">
        <v>21074</v>
      </c>
      <c r="H29" s="117"/>
      <c r="M29" s="115">
        <f t="shared" si="0"/>
        <v>0</v>
      </c>
    </row>
    <row r="30" spans="2:13" ht="30" hidden="1">
      <c r="B30" s="109" t="s">
        <v>210</v>
      </c>
      <c r="C30" s="110">
        <v>93</v>
      </c>
      <c r="D30" s="110" t="s">
        <v>209</v>
      </c>
      <c r="E30" s="120">
        <v>21620</v>
      </c>
      <c r="H30" s="117"/>
      <c r="M30" s="115">
        <f t="shared" si="0"/>
        <v>0</v>
      </c>
    </row>
    <row r="31" spans="2:13" ht="15" hidden="1">
      <c r="B31" s="109" t="s">
        <v>211</v>
      </c>
      <c r="C31" s="110">
        <v>108</v>
      </c>
      <c r="D31" s="110" t="s">
        <v>212</v>
      </c>
      <c r="E31" s="120">
        <v>21947</v>
      </c>
      <c r="H31" s="117"/>
      <c r="M31" s="115">
        <f t="shared" si="0"/>
        <v>0</v>
      </c>
    </row>
    <row r="32" spans="2:13" ht="15" hidden="1">
      <c r="B32" s="109" t="s">
        <v>213</v>
      </c>
      <c r="C32" s="110">
        <v>79</v>
      </c>
      <c r="D32" s="110" t="s">
        <v>202</v>
      </c>
      <c r="E32" s="120">
        <v>18726</v>
      </c>
      <c r="H32" s="117"/>
      <c r="M32" s="115">
        <f t="shared" si="0"/>
        <v>0</v>
      </c>
    </row>
    <row r="33" spans="2:13" ht="15" hidden="1">
      <c r="B33" s="109" t="s">
        <v>214</v>
      </c>
      <c r="C33" s="110">
        <v>82</v>
      </c>
      <c r="D33" s="110" t="s">
        <v>202</v>
      </c>
      <c r="E33" s="120">
        <v>20146</v>
      </c>
      <c r="H33" s="117"/>
      <c r="M33" s="115">
        <f t="shared" si="0"/>
        <v>0</v>
      </c>
    </row>
    <row r="34" spans="2:13" ht="30" hidden="1">
      <c r="B34" s="109" t="s">
        <v>215</v>
      </c>
      <c r="C34" s="110">
        <v>89</v>
      </c>
      <c r="D34" s="110" t="s">
        <v>205</v>
      </c>
      <c r="E34" s="120">
        <v>22603</v>
      </c>
      <c r="H34" s="117"/>
      <c r="M34" s="115">
        <f t="shared" si="0"/>
        <v>0</v>
      </c>
    </row>
    <row r="35" spans="2:13" ht="15" hidden="1">
      <c r="B35" s="109" t="s">
        <v>216</v>
      </c>
      <c r="C35" s="110">
        <v>65</v>
      </c>
      <c r="D35" s="110" t="s">
        <v>202</v>
      </c>
      <c r="E35" s="120">
        <v>16979</v>
      </c>
      <c r="H35" s="117"/>
      <c r="M35" s="115">
        <f t="shared" si="0"/>
        <v>0</v>
      </c>
    </row>
    <row r="36" spans="2:13" ht="30">
      <c r="B36" s="121" t="s">
        <v>217</v>
      </c>
      <c r="C36" s="122">
        <v>72</v>
      </c>
      <c r="D36" s="122" t="s">
        <v>205</v>
      </c>
      <c r="E36" s="123">
        <v>17471</v>
      </c>
      <c r="F36" s="39">
        <v>60121323</v>
      </c>
      <c r="G36" s="40" t="s">
        <v>218</v>
      </c>
      <c r="H36" s="112">
        <v>67764.555</v>
      </c>
      <c r="I36" s="42">
        <v>37588.9986585</v>
      </c>
      <c r="J36" s="113">
        <v>44.53</v>
      </c>
      <c r="K36" s="43">
        <f>H36*0.67</f>
        <v>45402.25185</v>
      </c>
      <c r="L36" s="114">
        <v>33</v>
      </c>
      <c r="M36" s="115">
        <f t="shared" si="0"/>
        <v>30494.04975</v>
      </c>
    </row>
    <row r="37" spans="2:13" ht="30" hidden="1">
      <c r="B37" s="109" t="s">
        <v>219</v>
      </c>
      <c r="C37" s="110">
        <v>74</v>
      </c>
      <c r="D37" s="110" t="s">
        <v>205</v>
      </c>
      <c r="E37" s="120">
        <v>18126</v>
      </c>
      <c r="H37" s="117"/>
      <c r="M37" s="115">
        <f t="shared" si="0"/>
        <v>0</v>
      </c>
    </row>
    <row r="38" spans="2:13" ht="30">
      <c r="B38" s="109" t="s">
        <v>220</v>
      </c>
      <c r="C38" s="110">
        <v>81</v>
      </c>
      <c r="D38" s="110" t="s">
        <v>209</v>
      </c>
      <c r="E38" s="120">
        <v>19327</v>
      </c>
      <c r="F38" s="76">
        <v>104067000</v>
      </c>
      <c r="G38" s="40" t="s">
        <v>221</v>
      </c>
      <c r="H38" s="112">
        <v>158793.84</v>
      </c>
      <c r="I38" s="42">
        <v>88082.943048</v>
      </c>
      <c r="J38" s="113">
        <v>44.53</v>
      </c>
      <c r="K38" s="43">
        <f>H38*0.67</f>
        <v>106391.8728</v>
      </c>
      <c r="L38" s="114">
        <v>33</v>
      </c>
      <c r="M38" s="115">
        <f t="shared" si="0"/>
        <v>71457.228</v>
      </c>
    </row>
    <row r="39" spans="2:13" ht="15" hidden="1">
      <c r="B39" s="109" t="s">
        <v>222</v>
      </c>
      <c r="C39" s="110">
        <v>95</v>
      </c>
      <c r="D39" s="110" t="s">
        <v>212</v>
      </c>
      <c r="E39" s="120">
        <v>21838</v>
      </c>
      <c r="F39" s="76">
        <v>104067000</v>
      </c>
      <c r="G39" s="40" t="s">
        <v>223</v>
      </c>
      <c r="H39" s="117"/>
      <c r="M39" s="115">
        <f t="shared" si="0"/>
        <v>0</v>
      </c>
    </row>
    <row r="40" spans="2:13" ht="15" hidden="1">
      <c r="B40" s="109" t="s">
        <v>224</v>
      </c>
      <c r="C40" s="110">
        <v>104</v>
      </c>
      <c r="D40" s="110" t="s">
        <v>212</v>
      </c>
      <c r="E40" s="120">
        <v>26479</v>
      </c>
      <c r="F40" s="76">
        <v>104067000</v>
      </c>
      <c r="G40" s="40" t="s">
        <v>225</v>
      </c>
      <c r="H40" s="117"/>
      <c r="M40" s="115">
        <f t="shared" si="0"/>
        <v>0</v>
      </c>
    </row>
    <row r="41" spans="2:13" ht="30" hidden="1">
      <c r="B41" s="109" t="s">
        <v>226</v>
      </c>
      <c r="C41" s="110">
        <v>124</v>
      </c>
      <c r="D41" s="110" t="s">
        <v>227</v>
      </c>
      <c r="E41" s="120">
        <v>28717</v>
      </c>
      <c r="F41" s="76">
        <v>104067000</v>
      </c>
      <c r="G41" s="40" t="s">
        <v>228</v>
      </c>
      <c r="H41" s="117"/>
      <c r="M41" s="115">
        <f t="shared" si="0"/>
        <v>0</v>
      </c>
    </row>
    <row r="42" spans="2:13" ht="30" hidden="1">
      <c r="B42" s="109" t="s">
        <v>229</v>
      </c>
      <c r="C42" s="110">
        <v>73</v>
      </c>
      <c r="D42" s="110" t="s">
        <v>205</v>
      </c>
      <c r="E42" s="120">
        <v>21675</v>
      </c>
      <c r="F42" s="76">
        <v>104067000</v>
      </c>
      <c r="G42" s="40" t="s">
        <v>230</v>
      </c>
      <c r="H42" s="117"/>
      <c r="M42" s="115">
        <f t="shared" si="0"/>
        <v>0</v>
      </c>
    </row>
    <row r="43" spans="2:13" ht="30" hidden="1">
      <c r="B43" s="109" t="s">
        <v>231</v>
      </c>
      <c r="C43" s="110">
        <v>78</v>
      </c>
      <c r="D43" s="110" t="s">
        <v>209</v>
      </c>
      <c r="E43" s="120">
        <v>21838</v>
      </c>
      <c r="F43" s="76">
        <v>104067000</v>
      </c>
      <c r="G43" s="40" t="s">
        <v>232</v>
      </c>
      <c r="H43" s="117"/>
      <c r="M43" s="115">
        <f t="shared" si="0"/>
        <v>0</v>
      </c>
    </row>
    <row r="44" spans="2:13" ht="30" hidden="1">
      <c r="B44" s="109" t="s">
        <v>233</v>
      </c>
      <c r="C44" s="110">
        <v>80</v>
      </c>
      <c r="D44" s="110" t="s">
        <v>209</v>
      </c>
      <c r="E44" s="120">
        <v>22057</v>
      </c>
      <c r="F44" s="76">
        <v>104067000</v>
      </c>
      <c r="G44" s="40" t="s">
        <v>234</v>
      </c>
      <c r="H44" s="117"/>
      <c r="M44" s="115">
        <f t="shared" si="0"/>
        <v>0</v>
      </c>
    </row>
    <row r="45" spans="2:13" ht="15" hidden="1">
      <c r="B45" s="109" t="s">
        <v>235</v>
      </c>
      <c r="C45" s="110">
        <v>90</v>
      </c>
      <c r="D45" s="110" t="s">
        <v>212</v>
      </c>
      <c r="E45" s="120">
        <v>24349</v>
      </c>
      <c r="F45" s="76">
        <v>104067000</v>
      </c>
      <c r="G45" s="40" t="s">
        <v>236</v>
      </c>
      <c r="H45" s="117"/>
      <c r="M45" s="115">
        <f t="shared" si="0"/>
        <v>0</v>
      </c>
    </row>
    <row r="46" spans="2:13" ht="15" hidden="1">
      <c r="B46" s="109" t="s">
        <v>237</v>
      </c>
      <c r="C46" s="110">
        <v>97</v>
      </c>
      <c r="D46" s="110" t="s">
        <v>212</v>
      </c>
      <c r="E46" s="120">
        <v>25660</v>
      </c>
      <c r="F46" s="76">
        <v>104067000</v>
      </c>
      <c r="G46" s="40" t="s">
        <v>238</v>
      </c>
      <c r="H46" s="117"/>
      <c r="M46" s="115">
        <f t="shared" si="0"/>
        <v>0</v>
      </c>
    </row>
    <row r="47" spans="2:13" ht="30" hidden="1">
      <c r="B47" s="109" t="s">
        <v>239</v>
      </c>
      <c r="C47" s="110">
        <v>113</v>
      </c>
      <c r="D47" s="110" t="s">
        <v>227</v>
      </c>
      <c r="E47" s="120">
        <v>28708</v>
      </c>
      <c r="F47" s="76">
        <v>104067000</v>
      </c>
      <c r="G47" s="40" t="s">
        <v>240</v>
      </c>
      <c r="H47" s="117"/>
      <c r="M47" s="115">
        <f t="shared" si="0"/>
        <v>0</v>
      </c>
    </row>
    <row r="48" spans="2:13" ht="15" hidden="1">
      <c r="B48" s="109" t="s">
        <v>241</v>
      </c>
      <c r="C48" s="110">
        <v>111</v>
      </c>
      <c r="D48" s="110" t="s">
        <v>242</v>
      </c>
      <c r="E48" s="120">
        <v>26260</v>
      </c>
      <c r="F48" s="76">
        <v>104067000</v>
      </c>
      <c r="G48" s="40" t="s">
        <v>243</v>
      </c>
      <c r="H48" s="117"/>
      <c r="M48" s="115">
        <f t="shared" si="0"/>
        <v>0</v>
      </c>
    </row>
    <row r="49" spans="2:13" ht="15" hidden="1">
      <c r="B49" s="109" t="s">
        <v>244</v>
      </c>
      <c r="C49" s="110">
        <v>117</v>
      </c>
      <c r="D49" s="110" t="s">
        <v>242</v>
      </c>
      <c r="E49" s="120">
        <v>27734</v>
      </c>
      <c r="F49" s="76">
        <v>104067000</v>
      </c>
      <c r="G49" s="40" t="s">
        <v>245</v>
      </c>
      <c r="H49" s="117"/>
      <c r="M49" s="115">
        <f t="shared" si="0"/>
        <v>0</v>
      </c>
    </row>
    <row r="50" spans="2:13" ht="30" hidden="1">
      <c r="B50" s="109" t="s">
        <v>246</v>
      </c>
      <c r="C50" s="110">
        <v>131</v>
      </c>
      <c r="D50" s="110" t="s">
        <v>247</v>
      </c>
      <c r="E50" s="120">
        <v>28936</v>
      </c>
      <c r="F50" s="76">
        <v>104067000</v>
      </c>
      <c r="G50" s="40" t="s">
        <v>248</v>
      </c>
      <c r="H50" s="117"/>
      <c r="M50" s="115">
        <f t="shared" si="0"/>
        <v>0</v>
      </c>
    </row>
    <row r="51" spans="2:13" ht="30" hidden="1">
      <c r="B51" s="109" t="s">
        <v>249</v>
      </c>
      <c r="C51" s="110">
        <v>136</v>
      </c>
      <c r="D51" s="110" t="s">
        <v>247</v>
      </c>
      <c r="E51" s="120">
        <v>35542</v>
      </c>
      <c r="F51" s="76">
        <v>104067000</v>
      </c>
      <c r="G51" s="40" t="s">
        <v>250</v>
      </c>
      <c r="H51" s="117"/>
      <c r="M51" s="115">
        <f t="shared" si="0"/>
        <v>0</v>
      </c>
    </row>
    <row r="52" spans="2:13" ht="30" hidden="1">
      <c r="B52" s="109" t="s">
        <v>251</v>
      </c>
      <c r="C52" s="110">
        <v>102</v>
      </c>
      <c r="D52" s="110" t="s">
        <v>209</v>
      </c>
      <c r="E52" s="120">
        <v>25715</v>
      </c>
      <c r="F52" s="76">
        <v>104067000</v>
      </c>
      <c r="G52" s="40" t="s">
        <v>252</v>
      </c>
      <c r="H52" s="117"/>
      <c r="M52" s="115">
        <f t="shared" si="0"/>
        <v>0</v>
      </c>
    </row>
    <row r="53" spans="2:13" ht="15.75">
      <c r="B53" s="109" t="s">
        <v>253</v>
      </c>
      <c r="C53" s="110"/>
      <c r="D53" s="110"/>
      <c r="E53" s="120"/>
      <c r="F53" s="76">
        <v>104067010</v>
      </c>
      <c r="G53" s="40" t="s">
        <v>228</v>
      </c>
      <c r="H53" s="112">
        <v>173488.77</v>
      </c>
      <c r="I53" s="42">
        <v>96234.220719</v>
      </c>
      <c r="J53" s="113">
        <v>44.53</v>
      </c>
      <c r="K53" s="43">
        <f aca="true" t="shared" si="2" ref="K53:K54">H53*0.67</f>
        <v>116237.4759</v>
      </c>
      <c r="L53" s="114">
        <v>33</v>
      </c>
      <c r="M53" s="115">
        <f t="shared" si="0"/>
        <v>78069.94649999999</v>
      </c>
    </row>
    <row r="54" spans="2:13" ht="30">
      <c r="B54" s="109" t="s">
        <v>254</v>
      </c>
      <c r="C54" s="110">
        <v>128</v>
      </c>
      <c r="D54" s="110" t="s">
        <v>247</v>
      </c>
      <c r="E54" s="120">
        <v>28554</v>
      </c>
      <c r="F54" s="76">
        <v>104067430</v>
      </c>
      <c r="G54" s="40" t="s">
        <v>255</v>
      </c>
      <c r="H54" s="112">
        <v>188285.13</v>
      </c>
      <c r="I54" s="42">
        <v>104441.761611</v>
      </c>
      <c r="J54" s="113">
        <v>44.53</v>
      </c>
      <c r="K54" s="43">
        <f t="shared" si="2"/>
        <v>126151.03710000002</v>
      </c>
      <c r="L54" s="114">
        <v>33</v>
      </c>
      <c r="M54" s="115">
        <f t="shared" si="0"/>
        <v>84728.3085</v>
      </c>
    </row>
    <row r="55" spans="2:13" ht="15" hidden="1">
      <c r="B55" s="109" t="s">
        <v>256</v>
      </c>
      <c r="C55" s="101">
        <v>144</v>
      </c>
      <c r="D55" s="101" t="s">
        <v>257</v>
      </c>
      <c r="E55" s="102">
        <v>30089</v>
      </c>
      <c r="H55" s="117"/>
      <c r="M55" s="115">
        <f t="shared" si="0"/>
        <v>0</v>
      </c>
    </row>
    <row r="56" spans="2:13" ht="15" hidden="1">
      <c r="B56" s="109" t="s">
        <v>258</v>
      </c>
      <c r="C56" s="101">
        <v>146</v>
      </c>
      <c r="D56" s="101" t="s">
        <v>257</v>
      </c>
      <c r="E56" s="102">
        <v>30350</v>
      </c>
      <c r="H56" s="117"/>
      <c r="M56" s="115">
        <f t="shared" si="0"/>
        <v>0</v>
      </c>
    </row>
    <row r="57" spans="2:13" ht="15" hidden="1">
      <c r="B57" s="109" t="s">
        <v>259</v>
      </c>
      <c r="C57" s="101">
        <v>157</v>
      </c>
      <c r="D57" s="101" t="s">
        <v>260</v>
      </c>
      <c r="E57" s="102">
        <v>35266</v>
      </c>
      <c r="H57" s="117"/>
      <c r="M57" s="115">
        <f t="shared" si="0"/>
        <v>0</v>
      </c>
    </row>
    <row r="58" spans="2:13" ht="15" hidden="1">
      <c r="B58" s="109" t="s">
        <v>261</v>
      </c>
      <c r="C58" s="101">
        <v>197</v>
      </c>
      <c r="D58" s="101" t="s">
        <v>262</v>
      </c>
      <c r="E58" s="102">
        <v>51920</v>
      </c>
      <c r="H58" s="117"/>
      <c r="M58" s="115">
        <f t="shared" si="0"/>
        <v>0</v>
      </c>
    </row>
    <row r="59" spans="2:13" ht="15" hidden="1">
      <c r="B59" s="109" t="s">
        <v>263</v>
      </c>
      <c r="C59" s="101">
        <v>114</v>
      </c>
      <c r="D59" s="101" t="s">
        <v>247</v>
      </c>
      <c r="E59" s="102">
        <v>33631</v>
      </c>
      <c r="H59" s="117"/>
      <c r="M59" s="115">
        <f t="shared" si="0"/>
        <v>0</v>
      </c>
    </row>
    <row r="60" spans="2:13" ht="15" hidden="1">
      <c r="B60" s="109" t="s">
        <v>264</v>
      </c>
      <c r="C60" s="101">
        <v>151</v>
      </c>
      <c r="D60" s="101" t="s">
        <v>260</v>
      </c>
      <c r="E60" s="102">
        <v>35979</v>
      </c>
      <c r="H60" s="117"/>
      <c r="M60" s="115">
        <f t="shared" si="0"/>
        <v>0</v>
      </c>
    </row>
    <row r="61" spans="2:13" ht="15" hidden="1">
      <c r="B61" s="109" t="s">
        <v>265</v>
      </c>
      <c r="C61" s="101">
        <v>194</v>
      </c>
      <c r="D61" s="101" t="s">
        <v>262</v>
      </c>
      <c r="E61" s="102">
        <v>47880</v>
      </c>
      <c r="H61" s="117"/>
      <c r="M61" s="115">
        <f t="shared" si="0"/>
        <v>0</v>
      </c>
    </row>
    <row r="62" spans="2:13" ht="15" hidden="1">
      <c r="B62" s="109" t="s">
        <v>266</v>
      </c>
      <c r="C62" s="101">
        <v>249</v>
      </c>
      <c r="D62" s="101" t="s">
        <v>267</v>
      </c>
      <c r="E62" s="102">
        <v>53216</v>
      </c>
      <c r="H62" s="117"/>
      <c r="M62" s="115">
        <f t="shared" si="0"/>
        <v>0</v>
      </c>
    </row>
    <row r="63" spans="2:13" ht="15" hidden="1">
      <c r="B63" s="109" t="s">
        <v>268</v>
      </c>
      <c r="C63" s="101">
        <v>258</v>
      </c>
      <c r="D63" s="101" t="s">
        <v>267</v>
      </c>
      <c r="E63" s="102">
        <v>60819</v>
      </c>
      <c r="H63" s="117"/>
      <c r="M63" s="115">
        <f t="shared" si="0"/>
        <v>0</v>
      </c>
    </row>
    <row r="64" spans="2:13" ht="15" hidden="1">
      <c r="B64" s="109" t="s">
        <v>269</v>
      </c>
      <c r="C64" s="101">
        <v>187</v>
      </c>
      <c r="D64" s="101" t="s">
        <v>270</v>
      </c>
      <c r="E64" s="102">
        <v>42640</v>
      </c>
      <c r="H64" s="117"/>
      <c r="M64" s="115">
        <f t="shared" si="0"/>
        <v>0</v>
      </c>
    </row>
    <row r="65" spans="2:13" ht="15" hidden="1">
      <c r="B65" s="109" t="s">
        <v>271</v>
      </c>
      <c r="C65" s="101">
        <v>244</v>
      </c>
      <c r="D65" s="101" t="s">
        <v>267</v>
      </c>
      <c r="E65" s="102">
        <v>51866</v>
      </c>
      <c r="H65" s="117"/>
      <c r="M65" s="115">
        <f t="shared" si="0"/>
        <v>0</v>
      </c>
    </row>
    <row r="66" spans="2:13" ht="15" hidden="1">
      <c r="B66" s="109" t="s">
        <v>272</v>
      </c>
      <c r="C66" s="101">
        <v>294</v>
      </c>
      <c r="D66" s="101" t="s">
        <v>273</v>
      </c>
      <c r="E66" s="102">
        <v>68627</v>
      </c>
      <c r="H66" s="117"/>
      <c r="M66" s="115">
        <f t="shared" si="0"/>
        <v>0</v>
      </c>
    </row>
    <row r="67" spans="2:13" ht="15" hidden="1">
      <c r="B67" s="109" t="s">
        <v>274</v>
      </c>
      <c r="C67" s="101">
        <v>312</v>
      </c>
      <c r="D67" s="101" t="s">
        <v>273</v>
      </c>
      <c r="E67" s="102">
        <v>99200</v>
      </c>
      <c r="H67" s="117"/>
      <c r="M67" s="115">
        <f t="shared" si="0"/>
        <v>0</v>
      </c>
    </row>
    <row r="68" spans="2:13" ht="15" hidden="1">
      <c r="B68" s="109" t="s">
        <v>275</v>
      </c>
      <c r="C68" s="101">
        <v>421</v>
      </c>
      <c r="D68" s="101" t="s">
        <v>276</v>
      </c>
      <c r="E68" s="102">
        <v>197800</v>
      </c>
      <c r="H68" s="117"/>
      <c r="M68" s="115">
        <f t="shared" si="0"/>
        <v>0</v>
      </c>
    </row>
    <row r="69" spans="2:13" ht="15" hidden="1">
      <c r="B69" s="109" t="s">
        <v>277</v>
      </c>
      <c r="C69" s="101">
        <v>196</v>
      </c>
      <c r="D69" s="101" t="s">
        <v>278</v>
      </c>
      <c r="E69" s="102">
        <v>65930</v>
      </c>
      <c r="H69" s="117"/>
      <c r="M69" s="115">
        <f t="shared" si="0"/>
        <v>0</v>
      </c>
    </row>
    <row r="70" spans="2:13" ht="15" hidden="1">
      <c r="B70" s="109" t="s">
        <v>279</v>
      </c>
      <c r="C70" s="101">
        <v>253</v>
      </c>
      <c r="D70" s="101" t="s">
        <v>267</v>
      </c>
      <c r="E70" s="102">
        <v>72086</v>
      </c>
      <c r="H70" s="117"/>
      <c r="M70" s="115">
        <f t="shared" si="0"/>
        <v>0</v>
      </c>
    </row>
    <row r="71" spans="2:13" ht="15" hidden="1">
      <c r="B71" s="109" t="s">
        <v>280</v>
      </c>
      <c r="C71" s="101">
        <v>314</v>
      </c>
      <c r="D71" s="101" t="s">
        <v>273</v>
      </c>
      <c r="E71" s="102">
        <v>89748</v>
      </c>
      <c r="H71" s="117"/>
      <c r="M71" s="115">
        <f t="shared" si="0"/>
        <v>0</v>
      </c>
    </row>
    <row r="72" spans="2:13" ht="15" hidden="1">
      <c r="B72" s="109" t="s">
        <v>281</v>
      </c>
      <c r="C72" s="101">
        <v>430</v>
      </c>
      <c r="D72" s="101" t="s">
        <v>276</v>
      </c>
      <c r="E72" s="102">
        <v>99474</v>
      </c>
      <c r="H72" s="117"/>
      <c r="M72" s="115">
        <f t="shared" si="0"/>
        <v>0</v>
      </c>
    </row>
    <row r="73" spans="2:13" ht="15" hidden="1">
      <c r="B73" s="109" t="s">
        <v>282</v>
      </c>
      <c r="C73" s="101">
        <v>326</v>
      </c>
      <c r="D73" s="101" t="s">
        <v>273</v>
      </c>
      <c r="E73" s="102">
        <v>80716</v>
      </c>
      <c r="H73" s="117"/>
      <c r="M73" s="115">
        <f t="shared" si="0"/>
        <v>0</v>
      </c>
    </row>
    <row r="74" spans="2:13" ht="15" hidden="1">
      <c r="B74" s="109" t="s">
        <v>283</v>
      </c>
      <c r="C74" s="101">
        <v>450</v>
      </c>
      <c r="D74" s="101" t="s">
        <v>276</v>
      </c>
      <c r="E74" s="102">
        <v>110517</v>
      </c>
      <c r="H74" s="117"/>
      <c r="M74" s="115">
        <f t="shared" si="0"/>
        <v>0</v>
      </c>
    </row>
    <row r="75" spans="2:13" ht="15" hidden="1">
      <c r="B75" s="109" t="s">
        <v>284</v>
      </c>
      <c r="C75" s="124">
        <v>254</v>
      </c>
      <c r="D75" s="124" t="s">
        <v>267</v>
      </c>
      <c r="E75" s="125">
        <v>99701</v>
      </c>
      <c r="H75" s="117"/>
      <c r="M75" s="115">
        <f t="shared" si="0"/>
        <v>0</v>
      </c>
    </row>
    <row r="76" spans="2:13" ht="15.75">
      <c r="B76" s="126" t="s">
        <v>285</v>
      </c>
      <c r="C76" s="50"/>
      <c r="D76" s="50"/>
      <c r="E76" s="50"/>
      <c r="F76" s="76">
        <v>104067460</v>
      </c>
      <c r="G76" s="40" t="s">
        <v>286</v>
      </c>
      <c r="H76" s="112">
        <v>238792.095</v>
      </c>
      <c r="I76" s="42">
        <v>132457.97509649998</v>
      </c>
      <c r="J76" s="113">
        <v>44.53</v>
      </c>
      <c r="K76" s="127">
        <f>H76*0.67</f>
        <v>159990.70365</v>
      </c>
      <c r="L76" s="44">
        <v>33</v>
      </c>
      <c r="M76" s="115">
        <f t="shared" si="0"/>
        <v>107456.44275</v>
      </c>
    </row>
    <row r="78" spans="2:13" ht="12.75" customHeight="1">
      <c r="B78" s="128" t="s">
        <v>287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80" ht="45.75" customHeight="1"/>
    <row r="82" ht="14.25"/>
  </sheetData>
  <sheetProtection selectLockedCells="1" selectUnlockedCells="1"/>
  <mergeCells count="10">
    <mergeCell ref="B3:M3"/>
    <mergeCell ref="G4:G8"/>
    <mergeCell ref="I4:I6"/>
    <mergeCell ref="K4:K6"/>
    <mergeCell ref="B6:B7"/>
    <mergeCell ref="B13:B19"/>
    <mergeCell ref="C13:C19"/>
    <mergeCell ref="D13:D19"/>
    <mergeCell ref="E13:E19"/>
    <mergeCell ref="B78:M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E18" sqref="E18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3" width="14.140625" style="0" customWidth="1"/>
    <col min="4" max="5" width="12.28125" style="0" customWidth="1"/>
    <col min="6" max="6" width="36.00390625" style="0" customWidth="1"/>
    <col min="7" max="7" width="0" style="0" hidden="1" customWidth="1"/>
    <col min="8" max="8" width="14.57421875" style="0" customWidth="1"/>
    <col min="9" max="9" width="0" style="0" hidden="1" customWidth="1"/>
    <col min="10" max="10" width="14.140625" style="117" customWidth="1"/>
  </cols>
  <sheetData>
    <row r="1" spans="5:10" ht="15.75" customHeight="1">
      <c r="E1" s="87"/>
      <c r="F1" s="88" t="s">
        <v>172</v>
      </c>
      <c r="H1" s="5" t="s">
        <v>2</v>
      </c>
      <c r="I1" s="90" t="s">
        <v>3</v>
      </c>
      <c r="J1" s="91"/>
    </row>
    <row r="2" spans="5:10" ht="15.75">
      <c r="E2" s="92"/>
      <c r="F2" s="88"/>
      <c r="H2" s="5"/>
      <c r="I2" s="94" t="s">
        <v>5</v>
      </c>
      <c r="J2" s="95" t="s">
        <v>6</v>
      </c>
    </row>
    <row r="3" spans="5:10" ht="26.25" customHeight="1">
      <c r="E3" s="92" t="s">
        <v>7</v>
      </c>
      <c r="F3" s="88"/>
      <c r="H3" s="5"/>
      <c r="I3" s="94" t="s">
        <v>9</v>
      </c>
      <c r="J3" s="95" t="s">
        <v>10</v>
      </c>
    </row>
    <row r="4" spans="5:10" ht="15.75">
      <c r="E4" s="92" t="s">
        <v>180</v>
      </c>
      <c r="F4" s="88"/>
      <c r="H4" s="19" t="s">
        <v>17</v>
      </c>
      <c r="I4" s="94"/>
      <c r="J4" s="95" t="s">
        <v>17</v>
      </c>
    </row>
    <row r="5" spans="2:10" ht="26.25" customHeight="1">
      <c r="B5" s="129" t="s">
        <v>288</v>
      </c>
      <c r="C5" s="130"/>
      <c r="D5" s="131"/>
      <c r="E5" s="103"/>
      <c r="F5" s="88"/>
      <c r="H5" s="27" t="s">
        <v>20</v>
      </c>
      <c r="I5" s="105"/>
      <c r="J5" s="106" t="s">
        <v>20</v>
      </c>
    </row>
    <row r="6" spans="2:10" ht="15">
      <c r="B6" s="72" t="s">
        <v>289</v>
      </c>
      <c r="C6" s="132">
        <v>5460</v>
      </c>
      <c r="D6" s="131">
        <f>C6*1.18</f>
        <v>6442.799999999999</v>
      </c>
      <c r="E6" s="133"/>
      <c r="F6" s="134" t="s">
        <v>290</v>
      </c>
      <c r="H6" s="135">
        <v>15046</v>
      </c>
      <c r="I6" s="136">
        <v>12668</v>
      </c>
      <c r="J6" s="137">
        <v>10105</v>
      </c>
    </row>
    <row r="7" spans="2:10" ht="15">
      <c r="B7" s="138"/>
      <c r="C7" s="132"/>
      <c r="D7" s="131"/>
      <c r="E7" s="133"/>
      <c r="F7" s="134" t="s">
        <v>291</v>
      </c>
      <c r="H7" s="135">
        <v>13613</v>
      </c>
      <c r="I7" s="136">
        <v>11461</v>
      </c>
      <c r="J7" s="137">
        <v>9143</v>
      </c>
    </row>
    <row r="8" spans="2:10" ht="15">
      <c r="B8" s="138"/>
      <c r="C8" s="132"/>
      <c r="D8" s="131"/>
      <c r="E8" s="133"/>
      <c r="F8" s="139"/>
      <c r="H8" s="135"/>
      <c r="I8" s="140"/>
      <c r="J8" s="141"/>
    </row>
    <row r="9" spans="2:10" ht="15.75">
      <c r="B9" s="142" t="s">
        <v>292</v>
      </c>
      <c r="C9" s="143"/>
      <c r="D9" s="144"/>
      <c r="E9" s="144"/>
      <c r="F9" s="145" t="s">
        <v>293</v>
      </c>
      <c r="H9" s="146" t="s">
        <v>294</v>
      </c>
      <c r="I9" s="147" t="s">
        <v>295</v>
      </c>
      <c r="J9" s="148" t="s">
        <v>296</v>
      </c>
    </row>
    <row r="10" spans="2:10" ht="15.75">
      <c r="B10" s="142"/>
      <c r="C10" s="143"/>
      <c r="D10" s="144"/>
      <c r="E10" s="149"/>
      <c r="F10" s="150" t="s">
        <v>297</v>
      </c>
      <c r="H10" s="151">
        <v>4218</v>
      </c>
      <c r="I10" s="136">
        <v>3492</v>
      </c>
      <c r="J10" s="152">
        <v>2833</v>
      </c>
    </row>
    <row r="11" spans="2:10" ht="15.75">
      <c r="B11" s="142"/>
      <c r="C11" s="143"/>
      <c r="D11" s="144"/>
      <c r="E11" s="144"/>
      <c r="F11" s="153" t="s">
        <v>298</v>
      </c>
      <c r="H11" s="151">
        <v>5181</v>
      </c>
      <c r="I11" s="136">
        <v>4289</v>
      </c>
      <c r="J11" s="152">
        <v>3480</v>
      </c>
    </row>
    <row r="12" spans="2:10" ht="15.75">
      <c r="B12" s="142"/>
      <c r="C12" s="143"/>
      <c r="D12" s="144"/>
      <c r="E12" s="149"/>
      <c r="F12" s="150" t="s">
        <v>299</v>
      </c>
      <c r="H12" s="151">
        <v>5280</v>
      </c>
      <c r="I12" s="136">
        <v>4371</v>
      </c>
      <c r="J12" s="152">
        <v>3546</v>
      </c>
    </row>
    <row r="13" spans="2:10" ht="15">
      <c r="B13" s="72" t="s">
        <v>300</v>
      </c>
      <c r="C13" s="132">
        <v>3830</v>
      </c>
      <c r="D13" s="131">
        <f aca="true" t="shared" si="0" ref="D13:D15">C13*1.18</f>
        <v>4519.4</v>
      </c>
      <c r="E13" s="133"/>
      <c r="F13" s="154"/>
      <c r="H13" s="155"/>
      <c r="I13" s="156"/>
      <c r="J13" s="157"/>
    </row>
    <row r="14" spans="2:10" ht="15">
      <c r="B14" s="72" t="s">
        <v>301</v>
      </c>
      <c r="C14" s="132">
        <v>4130</v>
      </c>
      <c r="D14" s="131">
        <f t="shared" si="0"/>
        <v>4873.4</v>
      </c>
      <c r="E14" s="131"/>
      <c r="F14" s="153"/>
      <c r="H14" s="158"/>
      <c r="I14" s="159"/>
      <c r="J14" s="160"/>
    </row>
    <row r="15" spans="2:10" ht="15">
      <c r="B15" s="72" t="s">
        <v>302</v>
      </c>
      <c r="C15" s="132">
        <v>3510</v>
      </c>
      <c r="D15" s="131">
        <f t="shared" si="0"/>
        <v>4141.8</v>
      </c>
      <c r="E15" s="131"/>
      <c r="F15" s="153" t="s">
        <v>303</v>
      </c>
      <c r="H15" s="158">
        <v>8070</v>
      </c>
      <c r="I15" s="136">
        <v>6682</v>
      </c>
      <c r="J15" s="160">
        <v>5420</v>
      </c>
    </row>
    <row r="16" spans="2:10" ht="15">
      <c r="B16" s="72"/>
      <c r="C16" s="132"/>
      <c r="D16" s="131"/>
      <c r="E16" s="131"/>
      <c r="F16" s="153" t="s">
        <v>304</v>
      </c>
      <c r="H16" s="158">
        <v>5705</v>
      </c>
      <c r="I16" s="136">
        <v>4723</v>
      </c>
      <c r="J16" s="160">
        <v>3832</v>
      </c>
    </row>
  </sheetData>
  <sheetProtection selectLockedCells="1" selectUnlockedCells="1"/>
  <mergeCells count="2">
    <mergeCell ref="F1:F5"/>
    <mergeCell ref="H1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2014-09-22T08:53:19Z</dcterms:modified>
  <cp:category/>
  <cp:version/>
  <cp:contentType/>
  <cp:contentStatus/>
</cp:coreProperties>
</file>